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docserve\docserve\free_space(2510020000)\15京町家保全継承\15_京町家改修補助金・維持修繕補助金\01_改修助成\11_要綱等\03_要綱改正\R7改正_制度見直し（R8当初）\【施行版】京町家改修補助金交付要綱、様式\様式\"/>
    </mc:Choice>
  </mc:AlternateContent>
  <xr:revisionPtr revIDLastSave="0" documentId="13_ncr:1_{2E626EC5-4A73-425A-A67E-793DA900F06B}" xr6:coauthVersionLast="47" xr6:coauthVersionMax="47" xr10:uidLastSave="{00000000-0000-0000-0000-000000000000}"/>
  <bookViews>
    <workbookView xWindow="20370" yWindow="-4815" windowWidth="29040" windowHeight="15720" xr2:uid="{A5276D95-7707-4402-B7CE-D8F657FA4718}"/>
  </bookViews>
  <sheets>
    <sheet name="個別指定(景観重要） " sheetId="3" r:id="rId1"/>
    <sheet name="個別指定(景観重要以外）" sheetId="1" r:id="rId2"/>
    <sheet name="地区指定（特別外観）" sheetId="4" r:id="rId3"/>
    <sheet name="地区指定（外観）" sheetId="5" r:id="rId4"/>
    <sheet name="未指定" sheetId="6" r:id="rId5"/>
  </sheets>
  <definedNames>
    <definedName name="Ｌ">#REF!</definedName>
    <definedName name="_xlnm.Print_Area" localSheetId="0">'個別指定(景観重要） '!$A$1:$I$33</definedName>
    <definedName name="_xlnm.Print_Area" localSheetId="1">'個別指定(景観重要以外）'!$A$1:$I$33</definedName>
    <definedName name="_xlnm.Print_Area" localSheetId="3">'地区指定（外観）'!$A$1:$I$34</definedName>
    <definedName name="_xlnm.Print_Area" localSheetId="2">'地区指定（特別外観）'!$A$1:$I$34</definedName>
    <definedName name="_xlnm.Print_Area" localSheetId="4">未指定!$A$1:$I$18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7" i="6" l="1"/>
  <c r="H11" i="6"/>
  <c r="H12" i="6" s="1"/>
  <c r="H13" i="6" s="1"/>
  <c r="F14" i="6" s="1"/>
  <c r="H33" i="5"/>
  <c r="H27" i="5"/>
  <c r="H28" i="5" s="1"/>
  <c r="F29" i="5" s="1"/>
  <c r="H19" i="5"/>
  <c r="H20" i="5" s="1"/>
  <c r="H21" i="5" s="1"/>
  <c r="H15" i="5"/>
  <c r="H16" i="5" s="1"/>
  <c r="H17" i="5" s="1"/>
  <c r="H22" i="5" s="1"/>
  <c r="H11" i="5"/>
  <c r="H12" i="5" s="1"/>
  <c r="H13" i="5" s="1"/>
  <c r="H33" i="4"/>
  <c r="H27" i="4"/>
  <c r="H28" i="4" s="1"/>
  <c r="F29" i="4" s="1"/>
  <c r="H19" i="4"/>
  <c r="H20" i="4" s="1"/>
  <c r="H21" i="4" s="1"/>
  <c r="H15" i="4"/>
  <c r="H16" i="4" s="1"/>
  <c r="H17" i="4" s="1"/>
  <c r="H11" i="4"/>
  <c r="H12" i="4" s="1"/>
  <c r="H13" i="4" s="1"/>
  <c r="H27" i="3"/>
  <c r="H20" i="3"/>
  <c r="H16" i="3"/>
  <c r="H12" i="3"/>
  <c r="H32" i="3"/>
  <c r="H26" i="3"/>
  <c r="H19" i="3"/>
  <c r="H15" i="3"/>
  <c r="H11" i="3"/>
  <c r="H32" i="1"/>
  <c r="H26" i="1"/>
  <c r="H27" i="1" s="1"/>
  <c r="F28" i="1" s="1"/>
  <c r="H19" i="1"/>
  <c r="H20" i="1" s="1"/>
  <c r="H21" i="1" s="1"/>
  <c r="H15" i="1"/>
  <c r="H16" i="1" s="1"/>
  <c r="H11" i="1"/>
  <c r="F23" i="5" l="1"/>
  <c r="F24" i="5" s="1"/>
  <c r="F31" i="5" s="1"/>
  <c r="F28" i="3"/>
  <c r="H22" i="4"/>
  <c r="F23" i="4" s="1"/>
  <c r="F24" i="4" s="1"/>
  <c r="F31" i="4" s="1"/>
  <c r="H21" i="3"/>
  <c r="H17" i="3"/>
  <c r="H13" i="3"/>
  <c r="F22" i="3" l="1"/>
  <c r="F23" i="3" s="1"/>
  <c r="F30" i="3" s="1"/>
  <c r="H17" i="1" l="1"/>
  <c r="H12" i="1"/>
  <c r="H13" i="1" s="1"/>
  <c r="F22" i="1" l="1"/>
  <c r="F23" i="1" s="1"/>
  <c r="F30" i="1" s="1"/>
</calcChain>
</file>

<file path=xl/sharedStrings.xml><?xml version="1.0" encoding="utf-8"?>
<sst xmlns="http://schemas.openxmlformats.org/spreadsheetml/2006/main" count="241" uniqueCount="70">
  <si>
    <t>工事種別</t>
  </si>
  <si>
    <t>②</t>
  </si>
  <si>
    <t>③</t>
  </si>
  <si>
    <t>④</t>
  </si>
  <si>
    <t>⑤</t>
  </si>
  <si>
    <t>⑥</t>
  </si>
  <si>
    <t>合計額（①～⑧）</t>
  </si>
  <si>
    <t>⑦</t>
  </si>
  <si>
    <t>⑧</t>
  </si>
  <si>
    <t>（B）の1,000円未満を切り捨てた金額を記載</t>
  </si>
  <si>
    <t>⑨</t>
  </si>
  <si>
    <t>⑪</t>
  </si>
  <si>
    <t>⑫</t>
  </si>
  <si>
    <t>⑭</t>
  </si>
  <si>
    <t>①</t>
    <phoneticPr fontId="1"/>
  </si>
  <si>
    <r>
      <t>（A）に補助率</t>
    </r>
    <r>
      <rPr>
        <b/>
        <sz val="7"/>
        <color theme="1"/>
        <rFont val="ＭＳ Ｐ明朝"/>
        <family val="1"/>
        <charset val="128"/>
      </rPr>
      <t>【１／２】</t>
    </r>
    <r>
      <rPr>
        <sz val="7"/>
        <color theme="1"/>
        <rFont val="ＭＳ Ｐ明朝"/>
        <family val="1"/>
        <charset val="128"/>
      </rPr>
      <t>を掛けた金額を記載</t>
    </r>
    <phoneticPr fontId="1"/>
  </si>
  <si>
    <t>⑩</t>
    <phoneticPr fontId="1"/>
  </si>
  <si>
    <t>（Ａ）</t>
    <phoneticPr fontId="1"/>
  </si>
  <si>
    <t>（Ｂ）</t>
    <phoneticPr fontId="1"/>
  </si>
  <si>
    <t>（Ｃ）</t>
    <phoneticPr fontId="1"/>
  </si>
  <si>
    <t>（Ｄ）</t>
    <phoneticPr fontId="1"/>
  </si>
  <si>
    <t>（Ｅ）</t>
    <phoneticPr fontId="1"/>
  </si>
  <si>
    <t>（Ｆ）</t>
    <phoneticPr fontId="1"/>
  </si>
  <si>
    <t>（Ｇ）</t>
    <phoneticPr fontId="1"/>
  </si>
  <si>
    <t>（Ｈ）</t>
    <phoneticPr fontId="1"/>
  </si>
  <si>
    <t>（Ｉ）</t>
    <phoneticPr fontId="1"/>
  </si>
  <si>
    <t>補助事業に要する費用
（税抜金額）</t>
    <phoneticPr fontId="1"/>
  </si>
  <si>
    <t>（Ｊ）</t>
    <phoneticPr fontId="1"/>
  </si>
  <si>
    <t>内部工事</t>
    <phoneticPr fontId="1"/>
  </si>
  <si>
    <t>構造健全化工事</t>
    <rPh sb="0" eb="2">
      <t>コウゾウ</t>
    </rPh>
    <rPh sb="2" eb="5">
      <t>ケンゼンカ</t>
    </rPh>
    <phoneticPr fontId="1"/>
  </si>
  <si>
    <r>
      <t>（A）に補助率</t>
    </r>
    <r>
      <rPr>
        <b/>
        <sz val="7"/>
        <color theme="1"/>
        <rFont val="ＭＳ Ｐ明朝"/>
        <family val="1"/>
        <charset val="128"/>
      </rPr>
      <t>【２／３】</t>
    </r>
    <r>
      <rPr>
        <sz val="7"/>
        <color theme="1"/>
        <rFont val="ＭＳ Ｐ明朝"/>
        <family val="1"/>
        <charset val="128"/>
      </rPr>
      <t>を掛けた金額を記載</t>
    </r>
    <phoneticPr fontId="1"/>
  </si>
  <si>
    <r>
      <t>（Ｇ）に補助率</t>
    </r>
    <r>
      <rPr>
        <b/>
        <sz val="7"/>
        <color theme="1"/>
        <rFont val="ＭＳ Ｐ明朝"/>
        <family val="1"/>
        <charset val="128"/>
      </rPr>
      <t>【２／３】</t>
    </r>
    <r>
      <rPr>
        <sz val="7"/>
        <color theme="1"/>
        <rFont val="ＭＳ Ｐ明朝"/>
        <family val="1"/>
        <charset val="128"/>
      </rPr>
      <t>を掛けた金額を記載</t>
    </r>
    <phoneticPr fontId="1"/>
  </si>
  <si>
    <t>補助金額算出書（個別指定京町家用）※景観重要建造物以外</t>
    <rPh sb="18" eb="20">
      <t>ケイカン</t>
    </rPh>
    <rPh sb="20" eb="22">
      <t>ジュウヨウ</t>
    </rPh>
    <rPh sb="22" eb="25">
      <t>ケンゾウブツ</t>
    </rPh>
    <rPh sb="25" eb="27">
      <t>イガイ</t>
    </rPh>
    <phoneticPr fontId="1"/>
  </si>
  <si>
    <r>
      <t>合計額（⑨～</t>
    </r>
    <r>
      <rPr>
        <sz val="8"/>
        <color theme="1"/>
        <rFont val="ＭＳ Ｐゴシック"/>
        <family val="3"/>
        <charset val="128"/>
      </rPr>
      <t>⑫</t>
    </r>
    <r>
      <rPr>
        <sz val="8"/>
        <color theme="1"/>
        <rFont val="ＭＳ Ｐ明朝"/>
        <family val="1"/>
        <charset val="128"/>
      </rPr>
      <t>）</t>
    </r>
    <phoneticPr fontId="1"/>
  </si>
  <si>
    <t>⑲</t>
    <phoneticPr fontId="1"/>
  </si>
  <si>
    <t>⑱</t>
    <phoneticPr fontId="1"/>
  </si>
  <si>
    <t>⑰</t>
    <phoneticPr fontId="1"/>
  </si>
  <si>
    <t>⑯</t>
    <phoneticPr fontId="1"/>
  </si>
  <si>
    <t>⑮</t>
    <phoneticPr fontId="1"/>
  </si>
  <si>
    <t>⑬</t>
    <phoneticPr fontId="1"/>
  </si>
  <si>
    <t>合計額（⑬～⑯）</t>
    <phoneticPr fontId="1"/>
  </si>
  <si>
    <t>合計額（⑰～⑲）</t>
    <phoneticPr fontId="1"/>
  </si>
  <si>
    <t>（Ｋ）</t>
    <phoneticPr fontId="1"/>
  </si>
  <si>
    <r>
      <t>（Ｊ）に補助率</t>
    </r>
    <r>
      <rPr>
        <b/>
        <sz val="7"/>
        <color theme="1"/>
        <rFont val="ＭＳ Ｐ明朝"/>
        <family val="1"/>
        <charset val="128"/>
      </rPr>
      <t>【２／３】</t>
    </r>
    <r>
      <rPr>
        <sz val="7"/>
        <color theme="1"/>
        <rFont val="ＭＳ Ｐ明朝"/>
        <family val="1"/>
        <charset val="128"/>
      </rPr>
      <t>を掛けた金額を記載</t>
    </r>
    <phoneticPr fontId="1"/>
  </si>
  <si>
    <t>総合計額（Ｃ＋Ｆ＋I）</t>
    <phoneticPr fontId="1"/>
  </si>
  <si>
    <t>（Ｅ）の1,000円未満を切り捨てた金額を記載　ただし、限度額120万円</t>
    <phoneticPr fontId="1"/>
  </si>
  <si>
    <t>（Ｈ）の1,000円未満を切り捨てた金額を記載　ただし、限度額120万円</t>
    <phoneticPr fontId="1"/>
  </si>
  <si>
    <r>
      <t>補助予定額（外部、内部、設備合計）　　</t>
    </r>
    <r>
      <rPr>
        <b/>
        <sz val="9"/>
        <color theme="1"/>
        <rFont val="ＭＳ Ｐ明朝"/>
        <family val="1"/>
        <charset val="128"/>
      </rPr>
      <t>ただし、限度額500万円</t>
    </r>
    <rPh sb="6" eb="8">
      <t>ガイブ</t>
    </rPh>
    <rPh sb="9" eb="11">
      <t>ナイブ</t>
    </rPh>
    <rPh sb="12" eb="14">
      <t>セツビ</t>
    </rPh>
    <rPh sb="14" eb="16">
      <t>ゴウケイ</t>
    </rPh>
    <phoneticPr fontId="1"/>
  </si>
  <si>
    <r>
      <t xml:space="preserve">補助予定額（構造）　　ただし、限度額60万円
</t>
    </r>
    <r>
      <rPr>
        <sz val="9"/>
        <color theme="1"/>
        <rFont val="ＭＳ Ｐ明朝"/>
        <family val="1"/>
        <charset val="128"/>
      </rPr>
      <t>（Ｋ）の1,000円未満を切り捨てた金額</t>
    </r>
    <rPh sb="6" eb="8">
      <t>コウゾウ</t>
    </rPh>
    <phoneticPr fontId="1"/>
  </si>
  <si>
    <t>補助予定額（合計）</t>
    <rPh sb="6" eb="8">
      <t>ゴウケイ</t>
    </rPh>
    <phoneticPr fontId="1"/>
  </si>
  <si>
    <t>※補助事業に要する費用</t>
    <rPh sb="1" eb="3">
      <t>ホジョ</t>
    </rPh>
    <rPh sb="3" eb="5">
      <t>ジギョウ</t>
    </rPh>
    <rPh sb="6" eb="7">
      <t>ヨウ</t>
    </rPh>
    <rPh sb="9" eb="11">
      <t>ヒヨウ</t>
    </rPh>
    <phoneticPr fontId="1"/>
  </si>
  <si>
    <r>
      <t>（Ｄ）に補助率</t>
    </r>
    <r>
      <rPr>
        <b/>
        <sz val="7"/>
        <color theme="1"/>
        <rFont val="ＭＳ Ｐ明朝"/>
        <family val="1"/>
        <charset val="128"/>
      </rPr>
      <t>【２／３】</t>
    </r>
    <r>
      <rPr>
        <sz val="7"/>
        <color theme="1"/>
        <rFont val="ＭＳ Ｐ明朝"/>
        <family val="1"/>
        <charset val="128"/>
      </rPr>
      <t>を掛けた金額を記載</t>
    </r>
    <phoneticPr fontId="1"/>
  </si>
  <si>
    <r>
      <t>（A）に補助率</t>
    </r>
    <r>
      <rPr>
        <b/>
        <sz val="7"/>
        <color theme="1"/>
        <rFont val="ＭＳ Ｐ明朝"/>
        <family val="1"/>
        <charset val="128"/>
      </rPr>
      <t>【３／４】</t>
    </r>
    <r>
      <rPr>
        <sz val="7"/>
        <color theme="1"/>
        <rFont val="ＭＳ Ｐ明朝"/>
        <family val="1"/>
        <charset val="128"/>
      </rPr>
      <t>を掛けた金額を記載</t>
    </r>
    <phoneticPr fontId="1"/>
  </si>
  <si>
    <r>
      <t>（Ｄ）に補助率</t>
    </r>
    <r>
      <rPr>
        <b/>
        <sz val="7"/>
        <color theme="1"/>
        <rFont val="ＭＳ Ｐ明朝"/>
        <family val="1"/>
        <charset val="128"/>
      </rPr>
      <t>【３／４】</t>
    </r>
    <r>
      <rPr>
        <sz val="7"/>
        <color theme="1"/>
        <rFont val="ＭＳ Ｐ明朝"/>
        <family val="1"/>
        <charset val="128"/>
      </rPr>
      <t>を掛けた金額を記載</t>
    </r>
    <phoneticPr fontId="1"/>
  </si>
  <si>
    <r>
      <t>（Ｇ）に補助率</t>
    </r>
    <r>
      <rPr>
        <b/>
        <sz val="7"/>
        <color theme="1"/>
        <rFont val="ＭＳ Ｐ明朝"/>
        <family val="1"/>
        <charset val="128"/>
      </rPr>
      <t>【３／４】</t>
    </r>
    <r>
      <rPr>
        <sz val="7"/>
        <color theme="1"/>
        <rFont val="ＭＳ Ｐ明朝"/>
        <family val="1"/>
        <charset val="128"/>
      </rPr>
      <t>を掛けた金額を記載</t>
    </r>
    <phoneticPr fontId="1"/>
  </si>
  <si>
    <r>
      <t>（Ｊ）に補助率</t>
    </r>
    <r>
      <rPr>
        <b/>
        <sz val="7"/>
        <color theme="1"/>
        <rFont val="ＭＳ Ｐ明朝"/>
        <family val="1"/>
        <charset val="128"/>
      </rPr>
      <t>【３／４】</t>
    </r>
    <r>
      <rPr>
        <sz val="7"/>
        <color theme="1"/>
        <rFont val="ＭＳ Ｐ明朝"/>
        <family val="1"/>
        <charset val="128"/>
      </rPr>
      <t>を掛けた金額を記載</t>
    </r>
    <phoneticPr fontId="1"/>
  </si>
  <si>
    <t>補助金額算出書（地区指定京町家用）</t>
    <rPh sb="8" eb="10">
      <t>チク</t>
    </rPh>
    <phoneticPr fontId="1"/>
  </si>
  <si>
    <t>外観工事</t>
    <rPh sb="0" eb="2">
      <t>ガイカン</t>
    </rPh>
    <phoneticPr fontId="1"/>
  </si>
  <si>
    <t>（Ｅ）の1,000円未満を切り捨てた金額を記載</t>
    <phoneticPr fontId="1"/>
  </si>
  <si>
    <t>（Ｈ）の1,000円未満を切り捨てた金額を記載</t>
    <phoneticPr fontId="1"/>
  </si>
  <si>
    <t>（Ｆ）＋（Ｉ）合計　ただし、限度額１００万円</t>
    <rPh sb="7" eb="9">
      <t>ゴウケイ</t>
    </rPh>
    <rPh sb="14" eb="16">
      <t>ゲンド</t>
    </rPh>
    <rPh sb="16" eb="17">
      <t>ガク</t>
    </rPh>
    <rPh sb="20" eb="22">
      <t>マンエン</t>
    </rPh>
    <phoneticPr fontId="1"/>
  </si>
  <si>
    <t>総合計額（Ｃ＋Ｊ）</t>
    <phoneticPr fontId="1"/>
  </si>
  <si>
    <t>補助金額算出書（地区指定京町家用）※特別外観工事</t>
    <rPh sb="8" eb="10">
      <t>チク</t>
    </rPh>
    <rPh sb="18" eb="20">
      <t>トクベツ</t>
    </rPh>
    <rPh sb="20" eb="22">
      <t>ガイカン</t>
    </rPh>
    <rPh sb="22" eb="24">
      <t>コウジ</t>
    </rPh>
    <phoneticPr fontId="1"/>
  </si>
  <si>
    <r>
      <rPr>
        <b/>
        <sz val="12"/>
        <color theme="1"/>
        <rFont val="ＭＳ Ｐ明朝"/>
        <family val="1"/>
        <charset val="128"/>
      </rPr>
      <t>特別</t>
    </r>
    <r>
      <rPr>
        <sz val="10"/>
        <color rgb="FF000000"/>
        <rFont val="ＭＳ Ｐ明朝"/>
        <family val="1"/>
        <charset val="128"/>
      </rPr>
      <t>外観工事</t>
    </r>
    <rPh sb="0" eb="2">
      <t>トクベツ</t>
    </rPh>
    <rPh sb="2" eb="4">
      <t>ガイカン</t>
    </rPh>
    <phoneticPr fontId="1"/>
  </si>
  <si>
    <r>
      <t>補助予定額（外部、内部、設備合計）　　</t>
    </r>
    <r>
      <rPr>
        <b/>
        <sz val="9"/>
        <color theme="1"/>
        <rFont val="ＭＳ Ｐ明朝"/>
        <family val="1"/>
        <charset val="128"/>
      </rPr>
      <t>ただし、限度額２00万円</t>
    </r>
    <rPh sb="6" eb="8">
      <t>ガイブ</t>
    </rPh>
    <rPh sb="9" eb="11">
      <t>ナイブ</t>
    </rPh>
    <rPh sb="12" eb="14">
      <t>セツビ</t>
    </rPh>
    <rPh sb="14" eb="16">
      <t>ゴウケイ</t>
    </rPh>
    <phoneticPr fontId="1"/>
  </si>
  <si>
    <t>補助金額算出書（未指定京町家用）※特別外観工事</t>
    <rPh sb="8" eb="11">
      <t>ミシテイ</t>
    </rPh>
    <rPh sb="17" eb="19">
      <t>トクベツ</t>
    </rPh>
    <rPh sb="19" eb="21">
      <t>ガイカン</t>
    </rPh>
    <rPh sb="21" eb="23">
      <t>コウジ</t>
    </rPh>
    <phoneticPr fontId="1"/>
  </si>
  <si>
    <r>
      <t>補助予定額　</t>
    </r>
    <r>
      <rPr>
        <b/>
        <sz val="9"/>
        <color theme="1"/>
        <rFont val="ＭＳ Ｐ明朝"/>
        <family val="1"/>
        <charset val="128"/>
      </rPr>
      <t>ただし、限度額500万円</t>
    </r>
    <phoneticPr fontId="1"/>
  </si>
  <si>
    <t>補助金額算出書（個別指定京町家用）※景観重要建造物</t>
    <rPh sb="18" eb="20">
      <t>ケイカン</t>
    </rPh>
    <rPh sb="20" eb="22">
      <t>ジュウヨウ</t>
    </rPh>
    <rPh sb="22" eb="25">
      <t>ケンゾウブツ</t>
    </rPh>
    <phoneticPr fontId="1"/>
  </si>
  <si>
    <t>第３号様式（第１３条関係）</t>
    <rPh sb="6" eb="7">
      <t>ダイ</t>
    </rPh>
    <rPh sb="9" eb="10">
      <t>ジョウ</t>
    </rPh>
    <rPh sb="10" eb="12">
      <t>カンケイ</t>
    </rPh>
    <phoneticPr fontId="1"/>
  </si>
  <si>
    <t>設備工事等</t>
    <rPh sb="4" eb="5">
      <t>トウ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</si>
</sst>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#&quot;円&quot;"/>
    <numFmt numFmtId="177" formatCode="#,##0&quot;円&quot;"/>
  </numFmts>
  <fonts count="17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2"/>
      <color theme="1"/>
      <name val="ＭＳ ゴシック"/>
      <family val="3"/>
      <charset val="128"/>
    </font>
    <font>
      <sz val="10"/>
      <color theme="1"/>
      <name val="ＭＳ Ｐ明朝"/>
      <family val="1"/>
      <charset val="128"/>
    </font>
    <font>
      <sz val="10"/>
      <color rgb="FF000000"/>
      <name val="ＭＳ Ｐ明朝"/>
      <family val="1"/>
      <charset val="128"/>
    </font>
    <font>
      <sz val="7"/>
      <color theme="1"/>
      <name val="ＭＳ Ｐ明朝"/>
      <family val="1"/>
      <charset val="128"/>
    </font>
    <font>
      <b/>
      <sz val="7"/>
      <color theme="1"/>
      <name val="ＭＳ Ｐ明朝"/>
      <family val="1"/>
      <charset val="128"/>
    </font>
    <font>
      <b/>
      <sz val="10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b/>
      <sz val="9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6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2"/>
      <color theme="1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</fills>
  <borders count="75">
    <border>
      <left/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8">
    <xf numFmtId="0" fontId="0" fillId="0" borderId="0" xfId="0">
      <alignment vertical="center"/>
    </xf>
    <xf numFmtId="0" fontId="0" fillId="0" borderId="2" xfId="0" applyBorder="1">
      <alignment vertical="center"/>
    </xf>
    <xf numFmtId="0" fontId="4" fillId="2" borderId="15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0" fillId="0" borderId="0" xfId="0" applyFont="1">
      <alignment vertical="center"/>
    </xf>
    <xf numFmtId="0" fontId="3" fillId="0" borderId="14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0" xfId="0" applyBorder="1">
      <alignment vertical="center"/>
    </xf>
    <xf numFmtId="0" fontId="0" fillId="0" borderId="31" xfId="0" applyBorder="1">
      <alignment vertical="center"/>
    </xf>
    <xf numFmtId="176" fontId="13" fillId="3" borderId="14" xfId="0" applyNumberFormat="1" applyFont="1" applyFill="1" applyBorder="1" applyAlignment="1">
      <alignment horizontal="right" vertical="center" wrapText="1"/>
    </xf>
    <xf numFmtId="177" fontId="13" fillId="0" borderId="30" xfId="0" applyNumberFormat="1" applyFont="1" applyBorder="1" applyAlignment="1">
      <alignment horizontal="right" vertical="center" wrapText="1"/>
    </xf>
    <xf numFmtId="177" fontId="13" fillId="0" borderId="22" xfId="0" applyNumberFormat="1" applyFont="1" applyBorder="1" applyAlignment="1">
      <alignment horizontal="right" vertical="center" wrapText="1"/>
    </xf>
    <xf numFmtId="176" fontId="13" fillId="0" borderId="1" xfId="0" applyNumberFormat="1" applyFont="1" applyBorder="1" applyAlignment="1">
      <alignment horizontal="right" vertical="center" wrapText="1"/>
    </xf>
    <xf numFmtId="0" fontId="3" fillId="0" borderId="9" xfId="0" applyFont="1" applyBorder="1" applyAlignment="1">
      <alignment horizontal="center" vertical="center" wrapText="1"/>
    </xf>
    <xf numFmtId="0" fontId="10" fillId="3" borderId="14" xfId="0" applyFont="1" applyFill="1" applyBorder="1" applyAlignment="1">
      <alignment horizontal="left" vertical="center" wrapText="1"/>
    </xf>
    <xf numFmtId="176" fontId="0" fillId="0" borderId="8" xfId="0" applyNumberFormat="1" applyBorder="1">
      <alignment vertical="center"/>
    </xf>
    <xf numFmtId="0" fontId="0" fillId="4" borderId="37" xfId="0" applyFill="1" applyBorder="1">
      <alignment vertical="center"/>
    </xf>
    <xf numFmtId="0" fontId="3" fillId="0" borderId="18" xfId="0" applyFont="1" applyBorder="1" applyAlignment="1">
      <alignment horizontal="center" vertical="center" wrapText="1"/>
    </xf>
    <xf numFmtId="0" fontId="3" fillId="0" borderId="51" xfId="0" applyFont="1" applyBorder="1" applyAlignment="1">
      <alignment horizontal="center" vertical="center" wrapText="1"/>
    </xf>
    <xf numFmtId="0" fontId="10" fillId="3" borderId="51" xfId="0" applyFont="1" applyFill="1" applyBorder="1" applyAlignment="1">
      <alignment horizontal="left" vertical="center" wrapText="1"/>
    </xf>
    <xf numFmtId="176" fontId="13" fillId="3" borderId="51" xfId="0" applyNumberFormat="1" applyFont="1" applyFill="1" applyBorder="1" applyAlignment="1">
      <alignment horizontal="right" vertical="center" wrapText="1"/>
    </xf>
    <xf numFmtId="0" fontId="3" fillId="0" borderId="52" xfId="0" applyFont="1" applyBorder="1" applyAlignment="1">
      <alignment horizontal="center" vertical="center" wrapText="1"/>
    </xf>
    <xf numFmtId="0" fontId="10" fillId="3" borderId="53" xfId="0" applyFont="1" applyFill="1" applyBorder="1" applyAlignment="1">
      <alignment horizontal="left" vertical="center" wrapText="1"/>
    </xf>
    <xf numFmtId="176" fontId="13" fillId="3" borderId="52" xfId="0" applyNumberFormat="1" applyFont="1" applyFill="1" applyBorder="1" applyAlignment="1">
      <alignment horizontal="right" vertical="center" wrapText="1"/>
    </xf>
    <xf numFmtId="176" fontId="13" fillId="3" borderId="53" xfId="0" applyNumberFormat="1" applyFont="1" applyFill="1" applyBorder="1" applyAlignment="1">
      <alignment horizontal="right" vertical="center" wrapText="1"/>
    </xf>
    <xf numFmtId="0" fontId="10" fillId="3" borderId="19" xfId="0" applyFont="1" applyFill="1" applyBorder="1" applyAlignment="1">
      <alignment horizontal="left" vertical="center" wrapText="1"/>
    </xf>
    <xf numFmtId="0" fontId="10" fillId="3" borderId="52" xfId="0" applyFont="1" applyFill="1" applyBorder="1" applyAlignment="1">
      <alignment horizontal="left" vertical="center" wrapText="1"/>
    </xf>
    <xf numFmtId="0" fontId="11" fillId="0" borderId="51" xfId="0" applyFont="1" applyBorder="1" applyAlignment="1">
      <alignment horizontal="center" vertical="center" wrapText="1"/>
    </xf>
    <xf numFmtId="0" fontId="3" fillId="0" borderId="54" xfId="0" applyFont="1" applyBorder="1" applyAlignment="1">
      <alignment horizontal="center" vertical="center" wrapText="1"/>
    </xf>
    <xf numFmtId="176" fontId="13" fillId="0" borderId="55" xfId="0" applyNumberFormat="1" applyFont="1" applyBorder="1" applyAlignment="1">
      <alignment horizontal="right" vertical="center" wrapText="1"/>
    </xf>
    <xf numFmtId="0" fontId="12" fillId="0" borderId="19" xfId="0" applyFont="1" applyBorder="1" applyAlignment="1">
      <alignment horizontal="left" vertical="center" wrapText="1"/>
    </xf>
    <xf numFmtId="0" fontId="3" fillId="0" borderId="56" xfId="0" applyFont="1" applyBorder="1" applyAlignment="1">
      <alignment horizontal="center" vertical="center" wrapText="1"/>
    </xf>
    <xf numFmtId="0" fontId="5" fillId="0" borderId="52" xfId="0" applyFont="1" applyBorder="1" applyAlignment="1">
      <alignment horizontal="left" vertical="center" wrapText="1"/>
    </xf>
    <xf numFmtId="0" fontId="3" fillId="0" borderId="57" xfId="0" applyFont="1" applyBorder="1" applyAlignment="1">
      <alignment horizontal="center" vertical="center" wrapText="1"/>
    </xf>
    <xf numFmtId="176" fontId="13" fillId="0" borderId="58" xfId="0" applyNumberFormat="1" applyFont="1" applyBorder="1" applyAlignment="1">
      <alignment horizontal="right" vertical="center" wrapText="1"/>
    </xf>
    <xf numFmtId="177" fontId="13" fillId="4" borderId="60" xfId="0" applyNumberFormat="1" applyFont="1" applyFill="1" applyBorder="1" applyAlignment="1">
      <alignment horizontal="right" vertical="center" wrapText="1"/>
    </xf>
    <xf numFmtId="0" fontId="11" fillId="0" borderId="52" xfId="0" applyFont="1" applyBorder="1" applyAlignment="1">
      <alignment horizontal="center" vertical="center" wrapText="1"/>
    </xf>
    <xf numFmtId="176" fontId="13" fillId="0" borderId="61" xfId="0" applyNumberFormat="1" applyFont="1" applyBorder="1" applyAlignment="1">
      <alignment horizontal="right" vertical="center" wrapText="1"/>
    </xf>
    <xf numFmtId="0" fontId="12" fillId="0" borderId="14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62" xfId="0" applyFont="1" applyBorder="1" applyAlignment="1">
      <alignment horizontal="center" vertical="center" wrapText="1"/>
    </xf>
    <xf numFmtId="0" fontId="15" fillId="0" borderId="52" xfId="0" applyFont="1" applyBorder="1" applyAlignment="1">
      <alignment horizontal="center" vertical="center" wrapText="1"/>
    </xf>
    <xf numFmtId="177" fontId="13" fillId="4" borderId="63" xfId="0" applyNumberFormat="1" applyFont="1" applyFill="1" applyBorder="1" applyAlignment="1">
      <alignment horizontal="right" vertical="center" wrapText="1"/>
    </xf>
    <xf numFmtId="0" fontId="10" fillId="3" borderId="64" xfId="0" applyFont="1" applyFill="1" applyBorder="1" applyAlignment="1">
      <alignment horizontal="left" vertical="center" wrapText="1"/>
    </xf>
    <xf numFmtId="176" fontId="13" fillId="3" borderId="64" xfId="0" applyNumberFormat="1" applyFont="1" applyFill="1" applyBorder="1" applyAlignment="1">
      <alignment horizontal="right" vertical="center" wrapText="1"/>
    </xf>
    <xf numFmtId="0" fontId="3" fillId="0" borderId="15" xfId="0" applyFont="1" applyBorder="1" applyAlignment="1">
      <alignment horizontal="center" vertical="center" wrapText="1"/>
    </xf>
    <xf numFmtId="176" fontId="13" fillId="3" borderId="19" xfId="0" applyNumberFormat="1" applyFont="1" applyFill="1" applyBorder="1" applyAlignment="1">
      <alignment horizontal="right" vertical="center" wrapText="1"/>
    </xf>
    <xf numFmtId="0" fontId="5" fillId="0" borderId="24" xfId="0" applyFont="1" applyBorder="1" applyAlignment="1">
      <alignment horizontal="left" vertical="center" wrapText="1"/>
    </xf>
    <xf numFmtId="0" fontId="3" fillId="0" borderId="65" xfId="0" applyFont="1" applyBorder="1" applyAlignment="1">
      <alignment horizontal="center" vertical="center" wrapText="1"/>
    </xf>
    <xf numFmtId="176" fontId="13" fillId="0" borderId="66" xfId="0" applyNumberFormat="1" applyFont="1" applyBorder="1" applyAlignment="1">
      <alignment horizontal="right" vertical="center" wrapText="1"/>
    </xf>
    <xf numFmtId="0" fontId="3" fillId="4" borderId="67" xfId="0" applyFont="1" applyFill="1" applyBorder="1" applyAlignment="1">
      <alignment horizontal="center" vertical="center" wrapText="1"/>
    </xf>
    <xf numFmtId="0" fontId="12" fillId="4" borderId="59" xfId="0" applyFont="1" applyFill="1" applyBorder="1" applyAlignment="1">
      <alignment horizontal="left" vertical="center" wrapText="1"/>
    </xf>
    <xf numFmtId="0" fontId="11" fillId="0" borderId="69" xfId="0" applyFont="1" applyBorder="1" applyAlignment="1">
      <alignment horizontal="center" vertical="center" wrapText="1"/>
    </xf>
    <xf numFmtId="0" fontId="0" fillId="4" borderId="68" xfId="0" applyFill="1" applyBorder="1">
      <alignment vertical="center"/>
    </xf>
    <xf numFmtId="0" fontId="3" fillId="0" borderId="71" xfId="0" applyFont="1" applyBorder="1" applyAlignment="1">
      <alignment horizontal="center" vertical="center" wrapText="1"/>
    </xf>
    <xf numFmtId="0" fontId="0" fillId="4" borderId="70" xfId="0" applyFill="1" applyBorder="1">
      <alignment vertical="center"/>
    </xf>
    <xf numFmtId="0" fontId="12" fillId="0" borderId="72" xfId="0" applyFont="1" applyBorder="1" applyAlignment="1">
      <alignment horizontal="left" vertical="center" wrapText="1"/>
    </xf>
    <xf numFmtId="0" fontId="3" fillId="0" borderId="73" xfId="0" applyFont="1" applyBorder="1" applyAlignment="1">
      <alignment horizontal="center" vertical="center" wrapText="1"/>
    </xf>
    <xf numFmtId="0" fontId="12" fillId="0" borderId="23" xfId="0" applyFont="1" applyBorder="1" applyAlignment="1">
      <alignment horizontal="left" vertical="center" wrapText="1"/>
    </xf>
    <xf numFmtId="0" fontId="4" fillId="4" borderId="74" xfId="0" applyFont="1" applyFill="1" applyBorder="1" applyAlignment="1">
      <alignment vertical="center" textRotation="255" wrapText="1"/>
    </xf>
    <xf numFmtId="0" fontId="3" fillId="4" borderId="17" xfId="0" applyFont="1" applyFill="1" applyBorder="1" applyAlignment="1">
      <alignment horizontal="center" vertical="center" wrapText="1"/>
    </xf>
    <xf numFmtId="0" fontId="10" fillId="4" borderId="17" xfId="0" applyFont="1" applyFill="1" applyBorder="1" applyAlignment="1">
      <alignment horizontal="left" vertical="center" wrapText="1"/>
    </xf>
    <xf numFmtId="176" fontId="13" fillId="4" borderId="17" xfId="0" applyNumberFormat="1" applyFont="1" applyFill="1" applyBorder="1" applyAlignment="1">
      <alignment horizontal="right" vertical="center" wrapText="1"/>
    </xf>
    <xf numFmtId="0" fontId="4" fillId="2" borderId="29" xfId="0" applyFont="1" applyFill="1" applyBorder="1" applyAlignment="1">
      <alignment horizontal="center" vertical="center" textRotation="255" wrapText="1"/>
    </xf>
    <xf numFmtId="0" fontId="4" fillId="2" borderId="11" xfId="0" applyFont="1" applyFill="1" applyBorder="1" applyAlignment="1">
      <alignment horizontal="center" vertical="center" textRotation="255" wrapText="1"/>
    </xf>
    <xf numFmtId="0" fontId="4" fillId="2" borderId="33" xfId="0" applyFont="1" applyFill="1" applyBorder="1" applyAlignment="1">
      <alignment horizontal="center" vertical="center" textRotation="255" wrapText="1"/>
    </xf>
    <xf numFmtId="0" fontId="2" fillId="0" borderId="0" xfId="0" applyFont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4" borderId="35" xfId="0" applyFont="1" applyFill="1" applyBorder="1" applyAlignment="1">
      <alignment horizontal="center" vertical="center" wrapText="1"/>
    </xf>
    <xf numFmtId="0" fontId="3" fillId="4" borderId="36" xfId="0" applyFont="1" applyFill="1" applyBorder="1" applyAlignment="1">
      <alignment horizontal="center" vertical="center" wrapText="1"/>
    </xf>
    <xf numFmtId="0" fontId="3" fillId="4" borderId="37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0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7" fillId="0" borderId="48" xfId="0" applyFont="1" applyBorder="1" applyAlignment="1">
      <alignment horizontal="left" vertical="center" wrapText="1"/>
    </xf>
    <xf numFmtId="0" fontId="7" fillId="0" borderId="49" xfId="0" applyFont="1" applyBorder="1" applyAlignment="1">
      <alignment horizontal="left" vertical="center" wrapText="1"/>
    </xf>
    <xf numFmtId="0" fontId="7" fillId="0" borderId="50" xfId="0" applyFont="1" applyBorder="1" applyAlignment="1">
      <alignment horizontal="left" vertical="center" wrapText="1"/>
    </xf>
    <xf numFmtId="176" fontId="13" fillId="0" borderId="4" xfId="0" applyNumberFormat="1" applyFont="1" applyBorder="1" applyAlignment="1">
      <alignment horizontal="right" vertical="center" wrapText="1"/>
    </xf>
    <xf numFmtId="176" fontId="13" fillId="0" borderId="24" xfId="0" applyNumberFormat="1" applyFont="1" applyBorder="1" applyAlignment="1">
      <alignment horizontal="right" vertical="center" wrapText="1"/>
    </xf>
    <xf numFmtId="176" fontId="13" fillId="0" borderId="25" xfId="0" applyNumberFormat="1" applyFont="1" applyBorder="1" applyAlignment="1">
      <alignment horizontal="right" vertical="center" wrapText="1"/>
    </xf>
    <xf numFmtId="0" fontId="7" fillId="0" borderId="13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7" fillId="0" borderId="21" xfId="0" applyFont="1" applyBorder="1" applyAlignment="1">
      <alignment horizontal="left" vertical="center" wrapText="1"/>
    </xf>
    <xf numFmtId="176" fontId="13" fillId="0" borderId="26" xfId="0" applyNumberFormat="1" applyFont="1" applyBorder="1" applyAlignment="1">
      <alignment horizontal="right" vertical="center" wrapText="1"/>
    </xf>
    <xf numFmtId="176" fontId="13" fillId="0" borderId="27" xfId="0" applyNumberFormat="1" applyFont="1" applyBorder="1" applyAlignment="1">
      <alignment horizontal="right" vertical="center" wrapText="1"/>
    </xf>
    <xf numFmtId="176" fontId="13" fillId="0" borderId="28" xfId="0" applyNumberFormat="1" applyFont="1" applyBorder="1" applyAlignment="1">
      <alignment horizontal="right" vertical="center" wrapText="1"/>
    </xf>
    <xf numFmtId="0" fontId="7" fillId="0" borderId="43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 wrapText="1"/>
    </xf>
    <xf numFmtId="0" fontId="7" fillId="0" borderId="44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19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176" fontId="13" fillId="0" borderId="45" xfId="0" applyNumberFormat="1" applyFont="1" applyBorder="1" applyAlignment="1">
      <alignment horizontal="right" vertical="center" wrapText="1"/>
    </xf>
    <xf numFmtId="176" fontId="13" fillId="0" borderId="38" xfId="0" applyNumberFormat="1" applyFont="1" applyBorder="1" applyAlignment="1">
      <alignment horizontal="right" vertical="center" wrapText="1"/>
    </xf>
    <xf numFmtId="176" fontId="13" fillId="0" borderId="46" xfId="0" applyNumberFormat="1" applyFont="1" applyBorder="1" applyAlignment="1">
      <alignment horizontal="right" vertical="center" wrapText="1"/>
    </xf>
    <xf numFmtId="0" fontId="4" fillId="2" borderId="47" xfId="0" applyFont="1" applyFill="1" applyBorder="1" applyAlignment="1">
      <alignment horizontal="center" vertical="center" textRotation="255" wrapText="1"/>
    </xf>
    <xf numFmtId="0" fontId="4" fillId="2" borderId="34" xfId="0" applyFont="1" applyFill="1" applyBorder="1" applyAlignment="1">
      <alignment horizontal="center" vertical="center" textRotation="255" wrapText="1"/>
    </xf>
    <xf numFmtId="177" fontId="13" fillId="0" borderId="40" xfId="0" applyNumberFormat="1" applyFont="1" applyBorder="1" applyAlignment="1">
      <alignment horizontal="right" vertical="center"/>
    </xf>
    <xf numFmtId="177" fontId="13" fillId="0" borderId="32" xfId="0" applyNumberFormat="1" applyFont="1" applyBorder="1" applyAlignment="1">
      <alignment horizontal="right" vertical="center"/>
    </xf>
    <xf numFmtId="177" fontId="13" fillId="0" borderId="39" xfId="0" applyNumberFormat="1" applyFont="1" applyBorder="1" applyAlignment="1">
      <alignment horizontal="right" vertical="center"/>
    </xf>
    <xf numFmtId="176" fontId="13" fillId="0" borderId="41" xfId="0" applyNumberFormat="1" applyFont="1" applyBorder="1" applyAlignment="1">
      <alignment horizontal="right" vertical="center" wrapText="1"/>
    </xf>
    <xf numFmtId="176" fontId="13" fillId="0" borderId="42" xfId="0" applyNumberFormat="1" applyFont="1" applyBorder="1" applyAlignment="1">
      <alignment horizontal="righ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219075</xdr:colOff>
      <xdr:row>1</xdr:row>
      <xdr:rowOff>47625</xdr:rowOff>
    </xdr:from>
    <xdr:ext cx="2646878" cy="492571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4182298-B6BB-4F0D-94FF-9479DF8A0C23}"/>
            </a:ext>
          </a:extLst>
        </xdr:cNvPr>
        <xdr:cNvSpPr txBox="1"/>
      </xdr:nvSpPr>
      <xdr:spPr>
        <a:xfrm>
          <a:off x="7296150" y="219075"/>
          <a:ext cx="2646878" cy="492571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200">
              <a:solidFill>
                <a:srgbClr val="FF0000"/>
              </a:solidFill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黄色のセルのみ入力してください。</a:t>
          </a:r>
          <a:endParaRPr kumimoji="1" lang="en-US" altLang="ja-JP" sz="1200">
            <a:solidFill>
              <a:srgbClr val="FF0000"/>
            </a:solidFill>
            <a:latin typeface="HGS創英角ﾎﾟｯﾌﾟ体" panose="040B0A00000000000000" pitchFamily="50" charset="-128"/>
            <a:ea typeface="HGS創英角ﾎﾟｯﾌﾟ体" panose="040B0A00000000000000" pitchFamily="50" charset="-128"/>
          </a:endParaRPr>
        </a:p>
        <a:p>
          <a:r>
            <a:rPr kumimoji="1" lang="ja-JP" altLang="en-US" sz="1200">
              <a:solidFill>
                <a:sysClr val="windowText" lastClr="000000"/>
              </a:solidFill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（自動計算されます）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219075</xdr:colOff>
      <xdr:row>1</xdr:row>
      <xdr:rowOff>47625</xdr:rowOff>
    </xdr:from>
    <xdr:ext cx="2646878" cy="492571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98E09A2-7936-4D30-9EA9-249E87E18FA8}"/>
            </a:ext>
          </a:extLst>
        </xdr:cNvPr>
        <xdr:cNvSpPr txBox="1"/>
      </xdr:nvSpPr>
      <xdr:spPr>
        <a:xfrm>
          <a:off x="7301193" y="215713"/>
          <a:ext cx="2646878" cy="492571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200">
              <a:solidFill>
                <a:srgbClr val="FF0000"/>
              </a:solidFill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黄色のセルのみ入力してください。</a:t>
          </a:r>
          <a:endParaRPr kumimoji="1" lang="en-US" altLang="ja-JP" sz="1200">
            <a:solidFill>
              <a:srgbClr val="FF0000"/>
            </a:solidFill>
            <a:latin typeface="HGS創英角ﾎﾟｯﾌﾟ体" panose="040B0A00000000000000" pitchFamily="50" charset="-128"/>
            <a:ea typeface="HGS創英角ﾎﾟｯﾌﾟ体" panose="040B0A00000000000000" pitchFamily="50" charset="-128"/>
          </a:endParaRPr>
        </a:p>
        <a:p>
          <a:r>
            <a:rPr kumimoji="1" lang="ja-JP" altLang="en-US" sz="1200">
              <a:solidFill>
                <a:sysClr val="windowText" lastClr="000000"/>
              </a:solidFill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（自動計算されます）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219075</xdr:colOff>
      <xdr:row>1</xdr:row>
      <xdr:rowOff>47625</xdr:rowOff>
    </xdr:from>
    <xdr:ext cx="2646878" cy="492571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31C2359-0288-4306-840F-23ACDFD45E35}"/>
            </a:ext>
          </a:extLst>
        </xdr:cNvPr>
        <xdr:cNvSpPr txBox="1"/>
      </xdr:nvSpPr>
      <xdr:spPr>
        <a:xfrm>
          <a:off x="7296150" y="219075"/>
          <a:ext cx="2646878" cy="492571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200">
              <a:solidFill>
                <a:srgbClr val="FF0000"/>
              </a:solidFill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黄色のセルのみ入力してください。</a:t>
          </a:r>
          <a:endParaRPr kumimoji="1" lang="en-US" altLang="ja-JP" sz="1200">
            <a:solidFill>
              <a:srgbClr val="FF0000"/>
            </a:solidFill>
            <a:latin typeface="HGS創英角ﾎﾟｯﾌﾟ体" panose="040B0A00000000000000" pitchFamily="50" charset="-128"/>
            <a:ea typeface="HGS創英角ﾎﾟｯﾌﾟ体" panose="040B0A00000000000000" pitchFamily="50" charset="-128"/>
          </a:endParaRPr>
        </a:p>
        <a:p>
          <a:r>
            <a:rPr kumimoji="1" lang="ja-JP" altLang="en-US" sz="1200">
              <a:solidFill>
                <a:sysClr val="windowText" lastClr="000000"/>
              </a:solidFill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（自動計算されます）</a:t>
          </a: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219075</xdr:colOff>
      <xdr:row>1</xdr:row>
      <xdr:rowOff>47625</xdr:rowOff>
    </xdr:from>
    <xdr:ext cx="2646878" cy="492571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4D924B8-358F-4C55-ABB4-F3B625AE6B4F}"/>
            </a:ext>
          </a:extLst>
        </xdr:cNvPr>
        <xdr:cNvSpPr txBox="1"/>
      </xdr:nvSpPr>
      <xdr:spPr>
        <a:xfrm>
          <a:off x="7296150" y="219075"/>
          <a:ext cx="2646878" cy="492571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200">
              <a:solidFill>
                <a:srgbClr val="FF0000"/>
              </a:solidFill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黄色のセルのみ入力してください。</a:t>
          </a:r>
          <a:endParaRPr kumimoji="1" lang="en-US" altLang="ja-JP" sz="1200">
            <a:solidFill>
              <a:srgbClr val="FF0000"/>
            </a:solidFill>
            <a:latin typeface="HGS創英角ﾎﾟｯﾌﾟ体" panose="040B0A00000000000000" pitchFamily="50" charset="-128"/>
            <a:ea typeface="HGS創英角ﾎﾟｯﾌﾟ体" panose="040B0A00000000000000" pitchFamily="50" charset="-128"/>
          </a:endParaRPr>
        </a:p>
        <a:p>
          <a:r>
            <a:rPr kumimoji="1" lang="ja-JP" altLang="en-US" sz="1200">
              <a:solidFill>
                <a:sysClr val="windowText" lastClr="000000"/>
              </a:solidFill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（自動計算されます）</a:t>
          </a: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219075</xdr:colOff>
      <xdr:row>1</xdr:row>
      <xdr:rowOff>47625</xdr:rowOff>
    </xdr:from>
    <xdr:ext cx="2646878" cy="492571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66C59A2-C668-4BD4-8588-D15D8D5C78E4}"/>
            </a:ext>
          </a:extLst>
        </xdr:cNvPr>
        <xdr:cNvSpPr txBox="1"/>
      </xdr:nvSpPr>
      <xdr:spPr>
        <a:xfrm>
          <a:off x="7296150" y="219075"/>
          <a:ext cx="2646878" cy="492571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200">
              <a:solidFill>
                <a:srgbClr val="FF0000"/>
              </a:solidFill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黄色のセルのみ入力してください。</a:t>
          </a:r>
          <a:endParaRPr kumimoji="1" lang="en-US" altLang="ja-JP" sz="1200">
            <a:solidFill>
              <a:srgbClr val="FF0000"/>
            </a:solidFill>
            <a:latin typeface="HGS創英角ﾎﾟｯﾌﾟ体" panose="040B0A00000000000000" pitchFamily="50" charset="-128"/>
            <a:ea typeface="HGS創英角ﾎﾟｯﾌﾟ体" panose="040B0A00000000000000" pitchFamily="50" charset="-128"/>
          </a:endParaRPr>
        </a:p>
        <a:p>
          <a:r>
            <a:rPr kumimoji="1" lang="ja-JP" altLang="en-US" sz="1200">
              <a:solidFill>
                <a:sysClr val="windowText" lastClr="000000"/>
              </a:solidFill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（自動計算されます）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C4F62D-E440-4F9D-B76C-6F48909A71B3}">
  <dimension ref="A1:I32"/>
  <sheetViews>
    <sheetView tabSelected="1" view="pageBreakPreview" zoomScale="115" zoomScaleNormal="85" zoomScaleSheetLayoutView="115" workbookViewId="0">
      <selection activeCell="C18" sqref="C18"/>
    </sheetView>
  </sheetViews>
  <sheetFormatPr defaultRowHeight="13.5" x14ac:dyDescent="0.15"/>
  <cols>
    <col min="1" max="1" width="0.75" customWidth="1"/>
    <col min="2" max="2" width="5.25" customWidth="1"/>
    <col min="3" max="3" width="4.25" style="3" customWidth="1"/>
    <col min="4" max="4" width="19.25" customWidth="1"/>
    <col min="5" max="5" width="20" customWidth="1"/>
    <col min="6" max="6" width="16.75" customWidth="1"/>
    <col min="7" max="7" width="5.625" customWidth="1"/>
    <col min="8" max="8" width="20" customWidth="1"/>
    <col min="9" max="9" width="1" customWidth="1"/>
  </cols>
  <sheetData>
    <row r="1" spans="1:9" x14ac:dyDescent="0.15">
      <c r="B1" s="4" t="s">
        <v>68</v>
      </c>
    </row>
    <row r="2" spans="1:9" ht="14.25" customHeight="1" x14ac:dyDescent="0.15">
      <c r="B2" s="4"/>
    </row>
    <row r="3" spans="1:9" ht="14.25" x14ac:dyDescent="0.15">
      <c r="B3" s="67" t="s">
        <v>67</v>
      </c>
      <c r="C3" s="67"/>
      <c r="D3" s="67"/>
      <c r="E3" s="67"/>
      <c r="F3" s="67"/>
      <c r="G3" s="67"/>
      <c r="H3" s="67"/>
    </row>
    <row r="4" spans="1:9" ht="14.25" thickBot="1" x14ac:dyDescent="0.2">
      <c r="F4" s="1"/>
      <c r="G4" s="1"/>
      <c r="H4" s="1"/>
    </row>
    <row r="5" spans="1:9" ht="33" customHeight="1" thickTop="1" x14ac:dyDescent="0.15">
      <c r="B5" s="68" t="s">
        <v>0</v>
      </c>
      <c r="C5" s="69"/>
      <c r="D5" s="70"/>
      <c r="E5" s="2" t="s">
        <v>26</v>
      </c>
      <c r="F5" s="71"/>
      <c r="G5" s="72"/>
      <c r="H5" s="73"/>
    </row>
    <row r="6" spans="1:9" ht="27.75" customHeight="1" x14ac:dyDescent="0.15">
      <c r="B6" s="64" t="s">
        <v>57</v>
      </c>
      <c r="C6" s="19" t="s">
        <v>14</v>
      </c>
      <c r="D6" s="20"/>
      <c r="E6" s="21">
        <v>0</v>
      </c>
      <c r="F6" s="74"/>
      <c r="G6" s="75"/>
      <c r="H6" s="76"/>
    </row>
    <row r="7" spans="1:9" ht="27.75" customHeight="1" x14ac:dyDescent="0.15">
      <c r="B7" s="65"/>
      <c r="C7" s="22" t="s">
        <v>1</v>
      </c>
      <c r="D7" s="23"/>
      <c r="E7" s="24">
        <v>0</v>
      </c>
      <c r="F7" s="74"/>
      <c r="G7" s="75"/>
      <c r="H7" s="76"/>
    </row>
    <row r="8" spans="1:9" ht="27.75" customHeight="1" x14ac:dyDescent="0.15">
      <c r="B8" s="65"/>
      <c r="C8" s="22" t="s">
        <v>2</v>
      </c>
      <c r="D8" s="23"/>
      <c r="E8" s="24">
        <v>0</v>
      </c>
      <c r="F8" s="74"/>
      <c r="G8" s="75"/>
      <c r="H8" s="76"/>
    </row>
    <row r="9" spans="1:9" ht="27.75" customHeight="1" x14ac:dyDescent="0.15">
      <c r="B9" s="65"/>
      <c r="C9" s="22" t="s">
        <v>3</v>
      </c>
      <c r="D9" s="23"/>
      <c r="E9" s="24">
        <v>0</v>
      </c>
      <c r="F9" s="74"/>
      <c r="G9" s="75"/>
      <c r="H9" s="76"/>
    </row>
    <row r="10" spans="1:9" ht="27.75" customHeight="1" x14ac:dyDescent="0.15">
      <c r="B10" s="65"/>
      <c r="C10" s="22" t="s">
        <v>4</v>
      </c>
      <c r="D10" s="23"/>
      <c r="E10" s="24">
        <v>0</v>
      </c>
      <c r="F10" s="77"/>
      <c r="G10" s="78"/>
      <c r="H10" s="79"/>
    </row>
    <row r="11" spans="1:9" ht="27.75" customHeight="1" x14ac:dyDescent="0.15">
      <c r="B11" s="65"/>
      <c r="C11" s="22" t="s">
        <v>5</v>
      </c>
      <c r="D11" s="23"/>
      <c r="E11" s="25">
        <v>0</v>
      </c>
      <c r="F11" s="28" t="s">
        <v>6</v>
      </c>
      <c r="G11" s="29" t="s">
        <v>17</v>
      </c>
      <c r="H11" s="30">
        <f>SUM(E6:E13)</f>
        <v>0</v>
      </c>
    </row>
    <row r="12" spans="1:9" ht="27.75" customHeight="1" thickBot="1" x14ac:dyDescent="0.2">
      <c r="B12" s="65"/>
      <c r="C12" s="22" t="s">
        <v>7</v>
      </c>
      <c r="D12" s="23"/>
      <c r="E12" s="24">
        <v>0</v>
      </c>
      <c r="F12" s="33" t="s">
        <v>52</v>
      </c>
      <c r="G12" s="34" t="s">
        <v>18</v>
      </c>
      <c r="H12" s="13">
        <f>ROUNDDOWN(H11*3/4,0)</f>
        <v>0</v>
      </c>
    </row>
    <row r="13" spans="1:9" ht="27.75" customHeight="1" thickBot="1" x14ac:dyDescent="0.2">
      <c r="B13" s="66"/>
      <c r="C13" s="6" t="s">
        <v>8</v>
      </c>
      <c r="D13" s="26"/>
      <c r="E13" s="10">
        <v>0</v>
      </c>
      <c r="F13" s="31" t="s">
        <v>9</v>
      </c>
      <c r="G13" s="32" t="s">
        <v>19</v>
      </c>
      <c r="H13" s="11">
        <f>ROUNDDOWN(H12,-3)</f>
        <v>0</v>
      </c>
    </row>
    <row r="14" spans="1:9" ht="27.75" customHeight="1" x14ac:dyDescent="0.15">
      <c r="B14" s="64" t="s">
        <v>28</v>
      </c>
      <c r="C14" s="19" t="s">
        <v>10</v>
      </c>
      <c r="D14" s="20"/>
      <c r="E14" s="21">
        <v>0</v>
      </c>
      <c r="F14" s="52"/>
      <c r="G14" s="51"/>
      <c r="H14" s="36"/>
      <c r="I14" s="9"/>
    </row>
    <row r="15" spans="1:9" ht="27.75" customHeight="1" x14ac:dyDescent="0.15">
      <c r="A15" s="7"/>
      <c r="B15" s="65"/>
      <c r="C15" s="22" t="s">
        <v>16</v>
      </c>
      <c r="D15" s="27"/>
      <c r="E15" s="24">
        <v>0</v>
      </c>
      <c r="F15" s="37" t="s">
        <v>33</v>
      </c>
      <c r="G15" s="34" t="s">
        <v>20</v>
      </c>
      <c r="H15" s="38">
        <f>SUM(E14:E17)</f>
        <v>0</v>
      </c>
    </row>
    <row r="16" spans="1:9" ht="27.75" customHeight="1" thickBot="1" x14ac:dyDescent="0.2">
      <c r="A16" s="7"/>
      <c r="B16" s="65"/>
      <c r="C16" s="22" t="s">
        <v>11</v>
      </c>
      <c r="D16" s="27"/>
      <c r="E16" s="24">
        <v>0</v>
      </c>
      <c r="F16" s="33" t="s">
        <v>53</v>
      </c>
      <c r="G16" s="34" t="s">
        <v>21</v>
      </c>
      <c r="H16" s="13">
        <f>ROUNDDOWN(H15*3/4,0)</f>
        <v>0</v>
      </c>
    </row>
    <row r="17" spans="1:9" ht="27.75" customHeight="1" thickBot="1" x14ac:dyDescent="0.2">
      <c r="A17" s="7"/>
      <c r="B17" s="66"/>
      <c r="C17" s="5" t="s">
        <v>12</v>
      </c>
      <c r="D17" s="15"/>
      <c r="E17" s="10">
        <v>0</v>
      </c>
      <c r="F17" s="39" t="s">
        <v>45</v>
      </c>
      <c r="G17" s="40" t="s">
        <v>22</v>
      </c>
      <c r="H17" s="12">
        <f>MIN(ROUNDDOWN(H16,-3),1200000)</f>
        <v>0</v>
      </c>
    </row>
    <row r="18" spans="1:9" ht="27.75" customHeight="1" x14ac:dyDescent="0.15">
      <c r="A18" s="7"/>
      <c r="B18" s="64" t="s">
        <v>69</v>
      </c>
      <c r="C18" s="18" t="s">
        <v>39</v>
      </c>
      <c r="D18" s="20"/>
      <c r="E18" s="21">
        <v>0</v>
      </c>
      <c r="F18" s="52"/>
      <c r="G18" s="51"/>
      <c r="H18" s="43"/>
      <c r="I18" s="9"/>
    </row>
    <row r="19" spans="1:9" ht="27.75" customHeight="1" x14ac:dyDescent="0.15">
      <c r="A19" s="7"/>
      <c r="B19" s="65"/>
      <c r="C19" s="41" t="s">
        <v>13</v>
      </c>
      <c r="D19" s="27"/>
      <c r="E19" s="24">
        <v>0</v>
      </c>
      <c r="F19" s="37" t="s">
        <v>40</v>
      </c>
      <c r="G19" s="34" t="s">
        <v>23</v>
      </c>
      <c r="H19" s="35">
        <f>SUM(E18:E21)</f>
        <v>0</v>
      </c>
    </row>
    <row r="20" spans="1:9" ht="27.75" customHeight="1" thickBot="1" x14ac:dyDescent="0.2">
      <c r="A20" s="7"/>
      <c r="B20" s="65"/>
      <c r="C20" s="42" t="s">
        <v>38</v>
      </c>
      <c r="D20" s="27"/>
      <c r="E20" s="24">
        <v>0</v>
      </c>
      <c r="F20" s="33" t="s">
        <v>54</v>
      </c>
      <c r="G20" s="34" t="s">
        <v>24</v>
      </c>
      <c r="H20" s="13">
        <f>ROUNDDOWN(H19*3/4,0)</f>
        <v>0</v>
      </c>
    </row>
    <row r="21" spans="1:9" ht="27.75" customHeight="1" thickBot="1" x14ac:dyDescent="0.2">
      <c r="A21" s="7"/>
      <c r="B21" s="66"/>
      <c r="C21" s="5" t="s">
        <v>37</v>
      </c>
      <c r="D21" s="15"/>
      <c r="E21" s="10">
        <v>0</v>
      </c>
      <c r="F21" s="31" t="s">
        <v>46</v>
      </c>
      <c r="G21" s="14" t="s">
        <v>25</v>
      </c>
      <c r="H21" s="12">
        <f>MIN(ROUNDDOWN(H20,-3),1200000)</f>
        <v>0</v>
      </c>
    </row>
    <row r="22" spans="1:9" ht="38.25" customHeight="1" thickBot="1" x14ac:dyDescent="0.2">
      <c r="A22" s="7"/>
      <c r="B22" s="86" t="s">
        <v>44</v>
      </c>
      <c r="C22" s="87"/>
      <c r="D22" s="87"/>
      <c r="E22" s="88"/>
      <c r="F22" s="89">
        <f>H13+H17+H21</f>
        <v>0</v>
      </c>
      <c r="G22" s="90"/>
      <c r="H22" s="91"/>
    </row>
    <row r="23" spans="1:9" ht="38.25" customHeight="1" thickBot="1" x14ac:dyDescent="0.2">
      <c r="A23" s="7"/>
      <c r="B23" s="92" t="s">
        <v>47</v>
      </c>
      <c r="C23" s="93"/>
      <c r="D23" s="93"/>
      <c r="E23" s="94"/>
      <c r="F23" s="89">
        <f>MIN(F22,5000000)</f>
        <v>0</v>
      </c>
      <c r="G23" s="90"/>
      <c r="H23" s="91"/>
    </row>
    <row r="24" spans="1:9" ht="12.75" customHeight="1" thickTop="1" thickBot="1" x14ac:dyDescent="0.2">
      <c r="A24" s="8"/>
      <c r="B24" s="95"/>
      <c r="C24" s="96"/>
      <c r="D24" s="96"/>
      <c r="E24" s="97"/>
      <c r="F24" s="98"/>
      <c r="G24" s="99"/>
      <c r="H24" s="100"/>
    </row>
    <row r="25" spans="1:9" ht="27.75" customHeight="1" thickTop="1" x14ac:dyDescent="0.15">
      <c r="A25" s="7"/>
      <c r="B25" s="101" t="s">
        <v>29</v>
      </c>
      <c r="C25" s="46" t="s">
        <v>36</v>
      </c>
      <c r="D25" s="44"/>
      <c r="E25" s="45">
        <v>0</v>
      </c>
      <c r="F25" s="54"/>
      <c r="G25" s="56"/>
      <c r="H25" s="17"/>
    </row>
    <row r="26" spans="1:9" ht="27.75" customHeight="1" x14ac:dyDescent="0.15">
      <c r="A26" s="7"/>
      <c r="B26" s="102"/>
      <c r="C26" s="22" t="s">
        <v>35</v>
      </c>
      <c r="D26" s="27"/>
      <c r="E26" s="24">
        <v>0</v>
      </c>
      <c r="F26" s="53" t="s">
        <v>41</v>
      </c>
      <c r="G26" s="55" t="s">
        <v>27</v>
      </c>
      <c r="H26" s="38">
        <f>SUM(E25:E27)</f>
        <v>0</v>
      </c>
    </row>
    <row r="27" spans="1:9" ht="27.75" customHeight="1" thickBot="1" x14ac:dyDescent="0.2">
      <c r="A27" s="7"/>
      <c r="B27" s="64"/>
      <c r="C27" s="6" t="s">
        <v>34</v>
      </c>
      <c r="D27" s="26"/>
      <c r="E27" s="47">
        <v>0</v>
      </c>
      <c r="F27" s="48" t="s">
        <v>55</v>
      </c>
      <c r="G27" s="49" t="s">
        <v>42</v>
      </c>
      <c r="H27" s="50">
        <f>ROUNDDOWN(H26*3/4,0)</f>
        <v>0</v>
      </c>
    </row>
    <row r="28" spans="1:9" ht="38.25" customHeight="1" thickBot="1" x14ac:dyDescent="0.2">
      <c r="A28" s="7"/>
      <c r="B28" s="92" t="s">
        <v>48</v>
      </c>
      <c r="C28" s="93"/>
      <c r="D28" s="93"/>
      <c r="E28" s="94"/>
      <c r="F28" s="103">
        <f>MIN(ROUNDDOWN(H27,-3),600000)</f>
        <v>0</v>
      </c>
      <c r="G28" s="104"/>
      <c r="H28" s="105"/>
    </row>
    <row r="29" spans="1:9" ht="12.75" customHeight="1" thickTop="1" thickBot="1" x14ac:dyDescent="0.2">
      <c r="A29" s="8"/>
      <c r="B29" s="95"/>
      <c r="C29" s="96"/>
      <c r="D29" s="96"/>
      <c r="E29" s="97"/>
      <c r="F29" s="106"/>
      <c r="G29" s="90"/>
      <c r="H29" s="107"/>
      <c r="I29" s="8"/>
    </row>
    <row r="30" spans="1:9" ht="38.25" customHeight="1" thickTop="1" thickBot="1" x14ac:dyDescent="0.2">
      <c r="A30" s="7"/>
      <c r="B30" s="80" t="s">
        <v>49</v>
      </c>
      <c r="C30" s="81"/>
      <c r="D30" s="81"/>
      <c r="E30" s="82"/>
      <c r="F30" s="83">
        <f>F23+F28</f>
        <v>0</v>
      </c>
      <c r="G30" s="84"/>
      <c r="H30" s="85"/>
    </row>
    <row r="31" spans="1:9" ht="14.25" thickTop="1" x14ac:dyDescent="0.15"/>
    <row r="32" spans="1:9" x14ac:dyDescent="0.15">
      <c r="F32" t="s">
        <v>50</v>
      </c>
      <c r="H32" s="16">
        <f>SUM(E6:E21)+SUM(E25:E27)</f>
        <v>0</v>
      </c>
    </row>
  </sheetData>
  <mergeCells count="19">
    <mergeCell ref="B30:E30"/>
    <mergeCell ref="F30:H30"/>
    <mergeCell ref="B22:E22"/>
    <mergeCell ref="F22:H22"/>
    <mergeCell ref="B23:E23"/>
    <mergeCell ref="F23:H23"/>
    <mergeCell ref="B24:E24"/>
    <mergeCell ref="F24:H24"/>
    <mergeCell ref="B25:B27"/>
    <mergeCell ref="B28:E28"/>
    <mergeCell ref="F28:H28"/>
    <mergeCell ref="B29:E29"/>
    <mergeCell ref="F29:H29"/>
    <mergeCell ref="B18:B21"/>
    <mergeCell ref="B3:H3"/>
    <mergeCell ref="B5:D5"/>
    <mergeCell ref="F5:H10"/>
    <mergeCell ref="B6:B13"/>
    <mergeCell ref="B14:B17"/>
  </mergeCells>
  <phoneticPr fontId="1"/>
  <dataValidations count="1">
    <dataValidation type="whole" allowBlank="1" showInputMessage="1" showErrorMessage="1" sqref="H11:H21 E6:E21 F29:H30 F22:H24 E25:E27 F28 H26:H27" xr:uid="{B740769B-6DF2-4965-A61D-07F365B888F8}">
      <formula1>-100000000</formula1>
      <formula2>100000000</formula2>
    </dataValidation>
  </dataValidations>
  <pageMargins left="0.7" right="0.7" top="0.75" bottom="0.75" header="0.3" footer="0.3"/>
  <pageSetup paperSize="9" scale="9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720639-EB2B-44B5-B208-32C08BA8C641}">
  <dimension ref="A1:I32"/>
  <sheetViews>
    <sheetView view="pageBreakPreview" topLeftCell="A8" zoomScale="115" zoomScaleNormal="85" zoomScaleSheetLayoutView="115" workbookViewId="0">
      <selection activeCell="B18" sqref="B18:B21"/>
    </sheetView>
  </sheetViews>
  <sheetFormatPr defaultRowHeight="13.5" x14ac:dyDescent="0.15"/>
  <cols>
    <col min="1" max="1" width="0.75" customWidth="1"/>
    <col min="2" max="2" width="5.25" customWidth="1"/>
    <col min="3" max="3" width="4.25" style="3" customWidth="1"/>
    <col min="4" max="4" width="19.25" customWidth="1"/>
    <col min="5" max="5" width="20" customWidth="1"/>
    <col min="6" max="6" width="16.75" customWidth="1"/>
    <col min="7" max="7" width="5.625" customWidth="1"/>
    <col min="8" max="8" width="20" customWidth="1"/>
    <col min="9" max="9" width="1" customWidth="1"/>
  </cols>
  <sheetData>
    <row r="1" spans="1:9" x14ac:dyDescent="0.15">
      <c r="B1" s="4" t="s">
        <v>68</v>
      </c>
    </row>
    <row r="2" spans="1:9" ht="14.25" customHeight="1" x14ac:dyDescent="0.15">
      <c r="B2" s="4"/>
    </row>
    <row r="3" spans="1:9" ht="14.25" x14ac:dyDescent="0.15">
      <c r="B3" s="67" t="s">
        <v>32</v>
      </c>
      <c r="C3" s="67"/>
      <c r="D3" s="67"/>
      <c r="E3" s="67"/>
      <c r="F3" s="67"/>
      <c r="G3" s="67"/>
      <c r="H3" s="67"/>
    </row>
    <row r="4" spans="1:9" ht="14.25" thickBot="1" x14ac:dyDescent="0.2">
      <c r="F4" s="1"/>
      <c r="G4" s="1"/>
      <c r="H4" s="1"/>
    </row>
    <row r="5" spans="1:9" ht="33" customHeight="1" thickTop="1" x14ac:dyDescent="0.15">
      <c r="B5" s="68" t="s">
        <v>0</v>
      </c>
      <c r="C5" s="69"/>
      <c r="D5" s="70"/>
      <c r="E5" s="2" t="s">
        <v>26</v>
      </c>
      <c r="F5" s="71"/>
      <c r="G5" s="72"/>
      <c r="H5" s="73"/>
    </row>
    <row r="6" spans="1:9" ht="27.75" customHeight="1" x14ac:dyDescent="0.15">
      <c r="B6" s="64" t="s">
        <v>57</v>
      </c>
      <c r="C6" s="19" t="s">
        <v>14</v>
      </c>
      <c r="D6" s="20"/>
      <c r="E6" s="21">
        <v>0</v>
      </c>
      <c r="F6" s="74"/>
      <c r="G6" s="75"/>
      <c r="H6" s="76"/>
    </row>
    <row r="7" spans="1:9" ht="27.75" customHeight="1" x14ac:dyDescent="0.15">
      <c r="B7" s="65"/>
      <c r="C7" s="22" t="s">
        <v>1</v>
      </c>
      <c r="D7" s="23"/>
      <c r="E7" s="24">
        <v>0</v>
      </c>
      <c r="F7" s="74"/>
      <c r="G7" s="75"/>
      <c r="H7" s="76"/>
    </row>
    <row r="8" spans="1:9" ht="27.75" customHeight="1" x14ac:dyDescent="0.15">
      <c r="B8" s="65"/>
      <c r="C8" s="22" t="s">
        <v>2</v>
      </c>
      <c r="D8" s="23"/>
      <c r="E8" s="24">
        <v>0</v>
      </c>
      <c r="F8" s="74"/>
      <c r="G8" s="75"/>
      <c r="H8" s="76"/>
    </row>
    <row r="9" spans="1:9" ht="27.75" customHeight="1" x14ac:dyDescent="0.15">
      <c r="B9" s="65"/>
      <c r="C9" s="22" t="s">
        <v>3</v>
      </c>
      <c r="D9" s="23"/>
      <c r="E9" s="24">
        <v>0</v>
      </c>
      <c r="F9" s="74"/>
      <c r="G9" s="75"/>
      <c r="H9" s="76"/>
    </row>
    <row r="10" spans="1:9" ht="27.75" customHeight="1" x14ac:dyDescent="0.15">
      <c r="B10" s="65"/>
      <c r="C10" s="22" t="s">
        <v>4</v>
      </c>
      <c r="D10" s="23"/>
      <c r="E10" s="24">
        <v>0</v>
      </c>
      <c r="F10" s="77"/>
      <c r="G10" s="78"/>
      <c r="H10" s="79"/>
    </row>
    <row r="11" spans="1:9" ht="27.75" customHeight="1" x14ac:dyDescent="0.15">
      <c r="B11" s="65"/>
      <c r="C11" s="22" t="s">
        <v>5</v>
      </c>
      <c r="D11" s="23"/>
      <c r="E11" s="25">
        <v>0</v>
      </c>
      <c r="F11" s="28" t="s">
        <v>6</v>
      </c>
      <c r="G11" s="29" t="s">
        <v>17</v>
      </c>
      <c r="H11" s="30">
        <f>SUM(E6:E13)</f>
        <v>0</v>
      </c>
    </row>
    <row r="12" spans="1:9" ht="27.75" customHeight="1" thickBot="1" x14ac:dyDescent="0.2">
      <c r="B12" s="65"/>
      <c r="C12" s="22" t="s">
        <v>7</v>
      </c>
      <c r="D12" s="23"/>
      <c r="E12" s="24">
        <v>0</v>
      </c>
      <c r="F12" s="33" t="s">
        <v>30</v>
      </c>
      <c r="G12" s="34" t="s">
        <v>18</v>
      </c>
      <c r="H12" s="13">
        <f>ROUNDDOWN(H11*2/3,0)</f>
        <v>0</v>
      </c>
    </row>
    <row r="13" spans="1:9" ht="27.75" customHeight="1" thickBot="1" x14ac:dyDescent="0.2">
      <c r="B13" s="66"/>
      <c r="C13" s="6" t="s">
        <v>8</v>
      </c>
      <c r="D13" s="26"/>
      <c r="E13" s="10">
        <v>0</v>
      </c>
      <c r="F13" s="31" t="s">
        <v>9</v>
      </c>
      <c r="G13" s="32" t="s">
        <v>19</v>
      </c>
      <c r="H13" s="11">
        <f>ROUNDDOWN(H12,-3)</f>
        <v>0</v>
      </c>
    </row>
    <row r="14" spans="1:9" ht="27.75" customHeight="1" x14ac:dyDescent="0.15">
      <c r="B14" s="64" t="s">
        <v>28</v>
      </c>
      <c r="C14" s="19" t="s">
        <v>10</v>
      </c>
      <c r="D14" s="20"/>
      <c r="E14" s="21">
        <v>0</v>
      </c>
      <c r="F14" s="52"/>
      <c r="G14" s="51"/>
      <c r="H14" s="36"/>
      <c r="I14" s="9"/>
    </row>
    <row r="15" spans="1:9" ht="27.75" customHeight="1" x14ac:dyDescent="0.15">
      <c r="A15" s="7"/>
      <c r="B15" s="65"/>
      <c r="C15" s="22" t="s">
        <v>16</v>
      </c>
      <c r="D15" s="27"/>
      <c r="E15" s="24">
        <v>0</v>
      </c>
      <c r="F15" s="37" t="s">
        <v>33</v>
      </c>
      <c r="G15" s="34" t="s">
        <v>20</v>
      </c>
      <c r="H15" s="38">
        <f>SUM(E14:E17)</f>
        <v>0</v>
      </c>
    </row>
    <row r="16" spans="1:9" ht="27.75" customHeight="1" thickBot="1" x14ac:dyDescent="0.2">
      <c r="A16" s="7"/>
      <c r="B16" s="65"/>
      <c r="C16" s="22" t="s">
        <v>11</v>
      </c>
      <c r="D16" s="27"/>
      <c r="E16" s="24">
        <v>0</v>
      </c>
      <c r="F16" s="33" t="s">
        <v>51</v>
      </c>
      <c r="G16" s="34" t="s">
        <v>21</v>
      </c>
      <c r="H16" s="13">
        <f>ROUNDDOWN(H15*2/3,0)</f>
        <v>0</v>
      </c>
    </row>
    <row r="17" spans="1:9" ht="27.75" customHeight="1" thickBot="1" x14ac:dyDescent="0.2">
      <c r="A17" s="7"/>
      <c r="B17" s="66"/>
      <c r="C17" s="5" t="s">
        <v>12</v>
      </c>
      <c r="D17" s="15"/>
      <c r="E17" s="10">
        <v>0</v>
      </c>
      <c r="F17" s="39" t="s">
        <v>45</v>
      </c>
      <c r="G17" s="40" t="s">
        <v>22</v>
      </c>
      <c r="H17" s="12">
        <f>MIN(ROUNDDOWN(H16,-3),1200000)</f>
        <v>0</v>
      </c>
    </row>
    <row r="18" spans="1:9" ht="27.75" customHeight="1" x14ac:dyDescent="0.15">
      <c r="A18" s="7"/>
      <c r="B18" s="64" t="s">
        <v>69</v>
      </c>
      <c r="C18" s="18" t="s">
        <v>39</v>
      </c>
      <c r="D18" s="20"/>
      <c r="E18" s="21">
        <v>0</v>
      </c>
      <c r="F18" s="52"/>
      <c r="G18" s="51"/>
      <c r="H18" s="43"/>
      <c r="I18" s="9"/>
    </row>
    <row r="19" spans="1:9" ht="27.75" customHeight="1" x14ac:dyDescent="0.15">
      <c r="A19" s="7"/>
      <c r="B19" s="65"/>
      <c r="C19" s="41" t="s">
        <v>13</v>
      </c>
      <c r="D19" s="27"/>
      <c r="E19" s="24">
        <v>0</v>
      </c>
      <c r="F19" s="37" t="s">
        <v>40</v>
      </c>
      <c r="G19" s="34" t="s">
        <v>23</v>
      </c>
      <c r="H19" s="35">
        <f>SUM(E18:E21)</f>
        <v>0</v>
      </c>
    </row>
    <row r="20" spans="1:9" ht="27.75" customHeight="1" thickBot="1" x14ac:dyDescent="0.2">
      <c r="A20" s="7"/>
      <c r="B20" s="65"/>
      <c r="C20" s="42" t="s">
        <v>38</v>
      </c>
      <c r="D20" s="27"/>
      <c r="E20" s="24">
        <v>0</v>
      </c>
      <c r="F20" s="33" t="s">
        <v>31</v>
      </c>
      <c r="G20" s="34" t="s">
        <v>24</v>
      </c>
      <c r="H20" s="13">
        <f>ROUNDDOWN(H19*2/3,0)</f>
        <v>0</v>
      </c>
    </row>
    <row r="21" spans="1:9" ht="27.75" customHeight="1" thickBot="1" x14ac:dyDescent="0.2">
      <c r="A21" s="7"/>
      <c r="B21" s="66"/>
      <c r="C21" s="5" t="s">
        <v>37</v>
      </c>
      <c r="D21" s="15"/>
      <c r="E21" s="10">
        <v>0</v>
      </c>
      <c r="F21" s="31" t="s">
        <v>46</v>
      </c>
      <c r="G21" s="14" t="s">
        <v>25</v>
      </c>
      <c r="H21" s="12">
        <f>MIN(ROUNDDOWN(H20,-3),1200000)</f>
        <v>0</v>
      </c>
    </row>
    <row r="22" spans="1:9" ht="38.25" customHeight="1" thickBot="1" x14ac:dyDescent="0.2">
      <c r="A22" s="7"/>
      <c r="B22" s="86" t="s">
        <v>44</v>
      </c>
      <c r="C22" s="87"/>
      <c r="D22" s="87"/>
      <c r="E22" s="88"/>
      <c r="F22" s="89">
        <f>H13+H17+H21</f>
        <v>0</v>
      </c>
      <c r="G22" s="90"/>
      <c r="H22" s="91"/>
    </row>
    <row r="23" spans="1:9" ht="38.25" customHeight="1" thickBot="1" x14ac:dyDescent="0.2">
      <c r="A23" s="7"/>
      <c r="B23" s="92" t="s">
        <v>47</v>
      </c>
      <c r="C23" s="93"/>
      <c r="D23" s="93"/>
      <c r="E23" s="94"/>
      <c r="F23" s="89">
        <f>MIN(F22,5000000)</f>
        <v>0</v>
      </c>
      <c r="G23" s="90"/>
      <c r="H23" s="91"/>
    </row>
    <row r="24" spans="1:9" ht="12.75" customHeight="1" thickTop="1" thickBot="1" x14ac:dyDescent="0.2">
      <c r="A24" s="8"/>
      <c r="B24" s="95"/>
      <c r="C24" s="96"/>
      <c r="D24" s="96"/>
      <c r="E24" s="97"/>
      <c r="F24" s="98"/>
      <c r="G24" s="99"/>
      <c r="H24" s="100"/>
    </row>
    <row r="25" spans="1:9" ht="27.75" customHeight="1" thickTop="1" x14ac:dyDescent="0.15">
      <c r="A25" s="7"/>
      <c r="B25" s="101" t="s">
        <v>29</v>
      </c>
      <c r="C25" s="46" t="s">
        <v>36</v>
      </c>
      <c r="D25" s="44"/>
      <c r="E25" s="45">
        <v>0</v>
      </c>
      <c r="F25" s="54"/>
      <c r="G25" s="56"/>
      <c r="H25" s="17"/>
    </row>
    <row r="26" spans="1:9" ht="27.75" customHeight="1" x14ac:dyDescent="0.15">
      <c r="A26" s="7"/>
      <c r="B26" s="102"/>
      <c r="C26" s="22" t="s">
        <v>35</v>
      </c>
      <c r="D26" s="27"/>
      <c r="E26" s="24">
        <v>0</v>
      </c>
      <c r="F26" s="53" t="s">
        <v>41</v>
      </c>
      <c r="G26" s="55" t="s">
        <v>27</v>
      </c>
      <c r="H26" s="38">
        <f>SUM(E25:E27)</f>
        <v>0</v>
      </c>
    </row>
    <row r="27" spans="1:9" ht="27.75" customHeight="1" thickBot="1" x14ac:dyDescent="0.2">
      <c r="A27" s="7"/>
      <c r="B27" s="64"/>
      <c r="C27" s="6" t="s">
        <v>34</v>
      </c>
      <c r="D27" s="26"/>
      <c r="E27" s="47">
        <v>0</v>
      </c>
      <c r="F27" s="48" t="s">
        <v>43</v>
      </c>
      <c r="G27" s="49" t="s">
        <v>42</v>
      </c>
      <c r="H27" s="50">
        <f>ROUNDDOWN(H26*2/3,0)</f>
        <v>0</v>
      </c>
    </row>
    <row r="28" spans="1:9" ht="38.25" customHeight="1" thickBot="1" x14ac:dyDescent="0.2">
      <c r="A28" s="7"/>
      <c r="B28" s="92" t="s">
        <v>48</v>
      </c>
      <c r="C28" s="93"/>
      <c r="D28" s="93"/>
      <c r="E28" s="94"/>
      <c r="F28" s="103">
        <f>MIN(ROUNDDOWN(H27,-3),600000)</f>
        <v>0</v>
      </c>
      <c r="G28" s="104"/>
      <c r="H28" s="105"/>
    </row>
    <row r="29" spans="1:9" ht="12.75" customHeight="1" thickTop="1" thickBot="1" x14ac:dyDescent="0.2">
      <c r="A29" s="8"/>
      <c r="B29" s="95"/>
      <c r="C29" s="96"/>
      <c r="D29" s="96"/>
      <c r="E29" s="97"/>
      <c r="F29" s="106"/>
      <c r="G29" s="90"/>
      <c r="H29" s="107"/>
      <c r="I29" s="8"/>
    </row>
    <row r="30" spans="1:9" ht="38.25" customHeight="1" thickTop="1" thickBot="1" x14ac:dyDescent="0.2">
      <c r="A30" s="7"/>
      <c r="B30" s="80" t="s">
        <v>49</v>
      </c>
      <c r="C30" s="81"/>
      <c r="D30" s="81"/>
      <c r="E30" s="82"/>
      <c r="F30" s="83">
        <f>F23+F28</f>
        <v>0</v>
      </c>
      <c r="G30" s="84"/>
      <c r="H30" s="85"/>
    </row>
    <row r="31" spans="1:9" ht="14.25" thickTop="1" x14ac:dyDescent="0.15"/>
    <row r="32" spans="1:9" x14ac:dyDescent="0.15">
      <c r="F32" t="s">
        <v>50</v>
      </c>
      <c r="H32" s="16">
        <f>SUM(E6:E21)+SUM(E25:E27)</f>
        <v>0</v>
      </c>
    </row>
  </sheetData>
  <mergeCells count="19">
    <mergeCell ref="B3:H3"/>
    <mergeCell ref="F28:H28"/>
    <mergeCell ref="B5:D5"/>
    <mergeCell ref="B6:B13"/>
    <mergeCell ref="B22:E22"/>
    <mergeCell ref="F22:H22"/>
    <mergeCell ref="B23:E23"/>
    <mergeCell ref="F23:H23"/>
    <mergeCell ref="B30:E30"/>
    <mergeCell ref="F30:H30"/>
    <mergeCell ref="F5:H10"/>
    <mergeCell ref="B25:B27"/>
    <mergeCell ref="B14:B17"/>
    <mergeCell ref="B18:B21"/>
    <mergeCell ref="B28:E28"/>
    <mergeCell ref="B24:E24"/>
    <mergeCell ref="F24:H24"/>
    <mergeCell ref="B29:E29"/>
    <mergeCell ref="F29:H29"/>
  </mergeCells>
  <phoneticPr fontId="1"/>
  <dataValidations count="1">
    <dataValidation type="whole" allowBlank="1" showInputMessage="1" showErrorMessage="1" sqref="H11:H21 E6:E21 F29:H30 F22:H24 E25:E27 F28 H26:H27" xr:uid="{F07E18BE-9729-43C7-9A38-49877C5EDBBB}">
      <formula1>-100000000</formula1>
      <formula2>100000000</formula2>
    </dataValidation>
  </dataValidations>
  <pageMargins left="0.7" right="0.7" top="0.75" bottom="0.75" header="0.3" footer="0.3"/>
  <pageSetup paperSize="9" scale="92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B1B3FD-63B1-40D2-A45A-822315AB1E4C}">
  <dimension ref="A1:I33"/>
  <sheetViews>
    <sheetView view="pageBreakPreview" topLeftCell="A8" zoomScale="115" zoomScaleNormal="85" zoomScaleSheetLayoutView="115" workbookViewId="0">
      <selection activeCell="B18" sqref="B18:B21"/>
    </sheetView>
  </sheetViews>
  <sheetFormatPr defaultRowHeight="13.5" x14ac:dyDescent="0.15"/>
  <cols>
    <col min="1" max="1" width="0.75" customWidth="1"/>
    <col min="2" max="2" width="5.25" customWidth="1"/>
    <col min="3" max="3" width="4.25" style="3" customWidth="1"/>
    <col min="4" max="4" width="19.25" customWidth="1"/>
    <col min="5" max="5" width="20" customWidth="1"/>
    <col min="6" max="6" width="16.75" customWidth="1"/>
    <col min="7" max="7" width="5.625" customWidth="1"/>
    <col min="8" max="8" width="20" customWidth="1"/>
    <col min="9" max="9" width="1" customWidth="1"/>
  </cols>
  <sheetData>
    <row r="1" spans="1:9" x14ac:dyDescent="0.15">
      <c r="B1" s="4" t="s">
        <v>68</v>
      </c>
    </row>
    <row r="2" spans="1:9" ht="14.25" customHeight="1" x14ac:dyDescent="0.15">
      <c r="B2" s="4"/>
    </row>
    <row r="3" spans="1:9" ht="14.25" x14ac:dyDescent="0.15">
      <c r="B3" s="67" t="s">
        <v>62</v>
      </c>
      <c r="C3" s="67"/>
      <c r="D3" s="67"/>
      <c r="E3" s="67"/>
      <c r="F3" s="67"/>
      <c r="G3" s="67"/>
      <c r="H3" s="67"/>
    </row>
    <row r="4" spans="1:9" ht="14.25" thickBot="1" x14ac:dyDescent="0.2">
      <c r="F4" s="1"/>
      <c r="G4" s="1"/>
      <c r="H4" s="1"/>
    </row>
    <row r="5" spans="1:9" ht="33" customHeight="1" thickTop="1" x14ac:dyDescent="0.15">
      <c r="B5" s="68" t="s">
        <v>0</v>
      </c>
      <c r="C5" s="69"/>
      <c r="D5" s="70"/>
      <c r="E5" s="2" t="s">
        <v>26</v>
      </c>
      <c r="F5" s="71"/>
      <c r="G5" s="72"/>
      <c r="H5" s="73"/>
    </row>
    <row r="6" spans="1:9" ht="27.75" customHeight="1" x14ac:dyDescent="0.15">
      <c r="B6" s="64" t="s">
        <v>63</v>
      </c>
      <c r="C6" s="19" t="s">
        <v>14</v>
      </c>
      <c r="D6" s="20"/>
      <c r="E6" s="21">
        <v>0</v>
      </c>
      <c r="F6" s="74"/>
      <c r="G6" s="75"/>
      <c r="H6" s="76"/>
    </row>
    <row r="7" spans="1:9" ht="27.75" customHeight="1" x14ac:dyDescent="0.15">
      <c r="B7" s="65"/>
      <c r="C7" s="22" t="s">
        <v>1</v>
      </c>
      <c r="D7" s="23"/>
      <c r="E7" s="24">
        <v>0</v>
      </c>
      <c r="F7" s="74"/>
      <c r="G7" s="75"/>
      <c r="H7" s="76"/>
    </row>
    <row r="8" spans="1:9" ht="27.75" customHeight="1" x14ac:dyDescent="0.15">
      <c r="B8" s="65"/>
      <c r="C8" s="22" t="s">
        <v>2</v>
      </c>
      <c r="D8" s="23"/>
      <c r="E8" s="24">
        <v>0</v>
      </c>
      <c r="F8" s="74"/>
      <c r="G8" s="75"/>
      <c r="H8" s="76"/>
    </row>
    <row r="9" spans="1:9" ht="27.75" customHeight="1" x14ac:dyDescent="0.15">
      <c r="B9" s="65"/>
      <c r="C9" s="22" t="s">
        <v>3</v>
      </c>
      <c r="D9" s="23"/>
      <c r="E9" s="24">
        <v>0</v>
      </c>
      <c r="F9" s="74"/>
      <c r="G9" s="75"/>
      <c r="H9" s="76"/>
    </row>
    <row r="10" spans="1:9" ht="27.75" customHeight="1" x14ac:dyDescent="0.15">
      <c r="B10" s="65"/>
      <c r="C10" s="22" t="s">
        <v>4</v>
      </c>
      <c r="D10" s="23"/>
      <c r="E10" s="24">
        <v>0</v>
      </c>
      <c r="F10" s="77"/>
      <c r="G10" s="78"/>
      <c r="H10" s="79"/>
    </row>
    <row r="11" spans="1:9" ht="27.75" customHeight="1" x14ac:dyDescent="0.15">
      <c r="B11" s="65"/>
      <c r="C11" s="22" t="s">
        <v>5</v>
      </c>
      <c r="D11" s="23"/>
      <c r="E11" s="25">
        <v>0</v>
      </c>
      <c r="F11" s="28" t="s">
        <v>6</v>
      </c>
      <c r="G11" s="29" t="s">
        <v>17</v>
      </c>
      <c r="H11" s="30">
        <f>SUM(E6:E13)</f>
        <v>0</v>
      </c>
    </row>
    <row r="12" spans="1:9" ht="27.75" customHeight="1" thickBot="1" x14ac:dyDescent="0.2">
      <c r="B12" s="65"/>
      <c r="C12" s="22" t="s">
        <v>7</v>
      </c>
      <c r="D12" s="23"/>
      <c r="E12" s="24">
        <v>0</v>
      </c>
      <c r="F12" s="33" t="s">
        <v>30</v>
      </c>
      <c r="G12" s="34" t="s">
        <v>18</v>
      </c>
      <c r="H12" s="13">
        <f>ROUNDDOWN(H11*2/3,0)</f>
        <v>0</v>
      </c>
    </row>
    <row r="13" spans="1:9" ht="27.75" customHeight="1" thickBot="1" x14ac:dyDescent="0.2">
      <c r="B13" s="66"/>
      <c r="C13" s="6" t="s">
        <v>8</v>
      </c>
      <c r="D13" s="26"/>
      <c r="E13" s="10">
        <v>0</v>
      </c>
      <c r="F13" s="31" t="s">
        <v>9</v>
      </c>
      <c r="G13" s="32" t="s">
        <v>19</v>
      </c>
      <c r="H13" s="11">
        <f>ROUNDDOWN(H12,-3)</f>
        <v>0</v>
      </c>
    </row>
    <row r="14" spans="1:9" ht="27.75" customHeight="1" x14ac:dyDescent="0.15">
      <c r="B14" s="64" t="s">
        <v>28</v>
      </c>
      <c r="C14" s="19" t="s">
        <v>10</v>
      </c>
      <c r="D14" s="20"/>
      <c r="E14" s="21">
        <v>0</v>
      </c>
      <c r="F14" s="52"/>
      <c r="G14" s="51"/>
      <c r="H14" s="36"/>
      <c r="I14" s="9"/>
    </row>
    <row r="15" spans="1:9" ht="27.75" customHeight="1" x14ac:dyDescent="0.15">
      <c r="A15" s="7"/>
      <c r="B15" s="65"/>
      <c r="C15" s="22" t="s">
        <v>16</v>
      </c>
      <c r="D15" s="27"/>
      <c r="E15" s="24">
        <v>0</v>
      </c>
      <c r="F15" s="37" t="s">
        <v>33</v>
      </c>
      <c r="G15" s="34" t="s">
        <v>20</v>
      </c>
      <c r="H15" s="38">
        <f>SUM(E14:E17)</f>
        <v>0</v>
      </c>
    </row>
    <row r="16" spans="1:9" ht="27.75" customHeight="1" thickBot="1" x14ac:dyDescent="0.2">
      <c r="A16" s="7"/>
      <c r="B16" s="65"/>
      <c r="C16" s="22" t="s">
        <v>11</v>
      </c>
      <c r="D16" s="27"/>
      <c r="E16" s="24">
        <v>0</v>
      </c>
      <c r="F16" s="33" t="s">
        <v>51</v>
      </c>
      <c r="G16" s="34" t="s">
        <v>21</v>
      </c>
      <c r="H16" s="13">
        <f>ROUNDDOWN(H15*2/3,0)</f>
        <v>0</v>
      </c>
    </row>
    <row r="17" spans="1:9" ht="27.75" customHeight="1" thickBot="1" x14ac:dyDescent="0.2">
      <c r="A17" s="7"/>
      <c r="B17" s="66"/>
      <c r="C17" s="5" t="s">
        <v>12</v>
      </c>
      <c r="D17" s="15"/>
      <c r="E17" s="10">
        <v>0</v>
      </c>
      <c r="F17" s="39" t="s">
        <v>58</v>
      </c>
      <c r="G17" s="40" t="s">
        <v>22</v>
      </c>
      <c r="H17" s="12">
        <f>MIN(ROUNDDOWN(H16,-3))</f>
        <v>0</v>
      </c>
    </row>
    <row r="18" spans="1:9" ht="27.75" customHeight="1" x14ac:dyDescent="0.15">
      <c r="A18" s="7"/>
      <c r="B18" s="64" t="s">
        <v>69</v>
      </c>
      <c r="C18" s="18" t="s">
        <v>39</v>
      </c>
      <c r="D18" s="20"/>
      <c r="E18" s="21">
        <v>0</v>
      </c>
      <c r="F18" s="52"/>
      <c r="G18" s="51"/>
      <c r="H18" s="43"/>
      <c r="I18" s="9"/>
    </row>
    <row r="19" spans="1:9" ht="27.75" customHeight="1" x14ac:dyDescent="0.15">
      <c r="A19" s="7"/>
      <c r="B19" s="65"/>
      <c r="C19" s="41" t="s">
        <v>13</v>
      </c>
      <c r="D19" s="27"/>
      <c r="E19" s="24">
        <v>0</v>
      </c>
      <c r="F19" s="37" t="s">
        <v>40</v>
      </c>
      <c r="G19" s="34" t="s">
        <v>23</v>
      </c>
      <c r="H19" s="35">
        <f>SUM(E18:E21)</f>
        <v>0</v>
      </c>
    </row>
    <row r="20" spans="1:9" ht="27.75" customHeight="1" thickBot="1" x14ac:dyDescent="0.2">
      <c r="A20" s="7"/>
      <c r="B20" s="65"/>
      <c r="C20" s="42" t="s">
        <v>38</v>
      </c>
      <c r="D20" s="27"/>
      <c r="E20" s="24">
        <v>0</v>
      </c>
      <c r="F20" s="33" t="s">
        <v>31</v>
      </c>
      <c r="G20" s="34" t="s">
        <v>24</v>
      </c>
      <c r="H20" s="13">
        <f>ROUNDDOWN(H19*2/3,0)</f>
        <v>0</v>
      </c>
    </row>
    <row r="21" spans="1:9" ht="27.75" customHeight="1" thickBot="1" x14ac:dyDescent="0.2">
      <c r="A21" s="7"/>
      <c r="B21" s="66"/>
      <c r="C21" s="5" t="s">
        <v>37</v>
      </c>
      <c r="D21" s="15"/>
      <c r="E21" s="10">
        <v>0</v>
      </c>
      <c r="F21" s="57" t="s">
        <v>59</v>
      </c>
      <c r="G21" s="58" t="s">
        <v>25</v>
      </c>
      <c r="H21" s="12">
        <f>MIN(ROUNDDOWN(H20,-3))</f>
        <v>0</v>
      </c>
    </row>
    <row r="22" spans="1:9" ht="27.75" customHeight="1" thickBot="1" x14ac:dyDescent="0.2">
      <c r="A22" s="7"/>
      <c r="B22" s="60"/>
      <c r="C22" s="61"/>
      <c r="D22" s="62"/>
      <c r="E22" s="63"/>
      <c r="F22" s="59" t="s">
        <v>60</v>
      </c>
      <c r="G22" s="14" t="s">
        <v>27</v>
      </c>
      <c r="H22" s="12">
        <f>MIN(H17+H21,1000000)</f>
        <v>0</v>
      </c>
    </row>
    <row r="23" spans="1:9" ht="38.25" customHeight="1" thickBot="1" x14ac:dyDescent="0.2">
      <c r="A23" s="7"/>
      <c r="B23" s="86" t="s">
        <v>61</v>
      </c>
      <c r="C23" s="87"/>
      <c r="D23" s="87"/>
      <c r="E23" s="88"/>
      <c r="F23" s="89">
        <f>H13+H22</f>
        <v>0</v>
      </c>
      <c r="G23" s="90"/>
      <c r="H23" s="91"/>
    </row>
    <row r="24" spans="1:9" ht="38.25" customHeight="1" thickBot="1" x14ac:dyDescent="0.2">
      <c r="A24" s="7"/>
      <c r="B24" s="92" t="s">
        <v>47</v>
      </c>
      <c r="C24" s="93"/>
      <c r="D24" s="93"/>
      <c r="E24" s="94"/>
      <c r="F24" s="89">
        <f>MIN(F23,5000000)</f>
        <v>0</v>
      </c>
      <c r="G24" s="90"/>
      <c r="H24" s="91"/>
    </row>
    <row r="25" spans="1:9" ht="12.75" customHeight="1" thickTop="1" thickBot="1" x14ac:dyDescent="0.2">
      <c r="A25" s="8"/>
      <c r="B25" s="95"/>
      <c r="C25" s="96"/>
      <c r="D25" s="96"/>
      <c r="E25" s="97"/>
      <c r="F25" s="98"/>
      <c r="G25" s="99"/>
      <c r="H25" s="100"/>
    </row>
    <row r="26" spans="1:9" ht="27.75" customHeight="1" thickTop="1" x14ac:dyDescent="0.15">
      <c r="A26" s="7"/>
      <c r="B26" s="101" t="s">
        <v>29</v>
      </c>
      <c r="C26" s="46" t="s">
        <v>36</v>
      </c>
      <c r="D26" s="44"/>
      <c r="E26" s="45">
        <v>0</v>
      </c>
      <c r="F26" s="54"/>
      <c r="G26" s="56"/>
      <c r="H26" s="17"/>
    </row>
    <row r="27" spans="1:9" ht="27.75" customHeight="1" x14ac:dyDescent="0.15">
      <c r="A27" s="7"/>
      <c r="B27" s="102"/>
      <c r="C27" s="22" t="s">
        <v>35</v>
      </c>
      <c r="D27" s="27"/>
      <c r="E27" s="24">
        <v>0</v>
      </c>
      <c r="F27" s="53" t="s">
        <v>41</v>
      </c>
      <c r="G27" s="55" t="s">
        <v>27</v>
      </c>
      <c r="H27" s="38">
        <f>SUM(E26:E28)</f>
        <v>0</v>
      </c>
    </row>
    <row r="28" spans="1:9" ht="27.75" customHeight="1" thickBot="1" x14ac:dyDescent="0.2">
      <c r="A28" s="7"/>
      <c r="B28" s="64"/>
      <c r="C28" s="6" t="s">
        <v>34</v>
      </c>
      <c r="D28" s="26"/>
      <c r="E28" s="47">
        <v>0</v>
      </c>
      <c r="F28" s="48" t="s">
        <v>43</v>
      </c>
      <c r="G28" s="49" t="s">
        <v>42</v>
      </c>
      <c r="H28" s="50">
        <f>ROUNDDOWN(H27*2/3,0)</f>
        <v>0</v>
      </c>
    </row>
    <row r="29" spans="1:9" ht="38.25" customHeight="1" thickBot="1" x14ac:dyDescent="0.2">
      <c r="A29" s="7"/>
      <c r="B29" s="92" t="s">
        <v>48</v>
      </c>
      <c r="C29" s="93"/>
      <c r="D29" s="93"/>
      <c r="E29" s="94"/>
      <c r="F29" s="103">
        <f>MIN(ROUNDDOWN(H28,-3),600000)</f>
        <v>0</v>
      </c>
      <c r="G29" s="104"/>
      <c r="H29" s="105"/>
    </row>
    <row r="30" spans="1:9" ht="12.75" customHeight="1" thickTop="1" thickBot="1" x14ac:dyDescent="0.2">
      <c r="A30" s="8"/>
      <c r="B30" s="95"/>
      <c r="C30" s="96"/>
      <c r="D30" s="96"/>
      <c r="E30" s="97"/>
      <c r="F30" s="106"/>
      <c r="G30" s="90"/>
      <c r="H30" s="107"/>
      <c r="I30" s="8"/>
    </row>
    <row r="31" spans="1:9" ht="38.25" customHeight="1" thickTop="1" thickBot="1" x14ac:dyDescent="0.2">
      <c r="A31" s="7"/>
      <c r="B31" s="80" t="s">
        <v>49</v>
      </c>
      <c r="C31" s="81"/>
      <c r="D31" s="81"/>
      <c r="E31" s="82"/>
      <c r="F31" s="83">
        <f>F24+F29</f>
        <v>0</v>
      </c>
      <c r="G31" s="84"/>
      <c r="H31" s="85"/>
    </row>
    <row r="32" spans="1:9" ht="14.25" thickTop="1" x14ac:dyDescent="0.15"/>
    <row r="33" spans="6:8" x14ac:dyDescent="0.15">
      <c r="F33" t="s">
        <v>50</v>
      </c>
      <c r="H33" s="16">
        <f>SUM(E6:E21)+SUM(E26:E28)</f>
        <v>0</v>
      </c>
    </row>
  </sheetData>
  <mergeCells count="19">
    <mergeCell ref="B31:E31"/>
    <mergeCell ref="F31:H31"/>
    <mergeCell ref="B23:E23"/>
    <mergeCell ref="F23:H23"/>
    <mergeCell ref="B24:E24"/>
    <mergeCell ref="F24:H24"/>
    <mergeCell ref="B25:E25"/>
    <mergeCell ref="F25:H25"/>
    <mergeCell ref="B26:B28"/>
    <mergeCell ref="B29:E29"/>
    <mergeCell ref="F29:H29"/>
    <mergeCell ref="B30:E30"/>
    <mergeCell ref="F30:H30"/>
    <mergeCell ref="B18:B21"/>
    <mergeCell ref="B3:H3"/>
    <mergeCell ref="B5:D5"/>
    <mergeCell ref="F5:H10"/>
    <mergeCell ref="B6:B13"/>
    <mergeCell ref="B14:B17"/>
  </mergeCells>
  <phoneticPr fontId="1"/>
  <dataValidations count="1">
    <dataValidation type="whole" allowBlank="1" showInputMessage="1" showErrorMessage="1" sqref="F30:H31 F23:H25 E26:E28 F29 H27:H28 E6:E22 H11:H22" xr:uid="{B50049DF-8132-4822-8F73-0165C874BAEA}">
      <formula1>-100000000</formula1>
      <formula2>100000000</formula2>
    </dataValidation>
  </dataValidations>
  <pageMargins left="0.7" right="0.7" top="0.75" bottom="0.75" header="0.3" footer="0.3"/>
  <pageSetup paperSize="9" scale="92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0A2A09-F535-48B4-B9E6-E775A7CEC655}">
  <dimension ref="A1:I33"/>
  <sheetViews>
    <sheetView view="pageBreakPreview" topLeftCell="A5" zoomScale="115" zoomScaleNormal="85" zoomScaleSheetLayoutView="115" workbookViewId="0">
      <selection activeCell="B18" sqref="B18:B21"/>
    </sheetView>
  </sheetViews>
  <sheetFormatPr defaultRowHeight="13.5" x14ac:dyDescent="0.15"/>
  <cols>
    <col min="1" max="1" width="0.75" customWidth="1"/>
    <col min="2" max="2" width="5.25" customWidth="1"/>
    <col min="3" max="3" width="4.25" style="3" customWidth="1"/>
    <col min="4" max="4" width="19.25" customWidth="1"/>
    <col min="5" max="5" width="20" customWidth="1"/>
    <col min="6" max="6" width="16.75" customWidth="1"/>
    <col min="7" max="7" width="5.625" customWidth="1"/>
    <col min="8" max="8" width="20" customWidth="1"/>
    <col min="9" max="9" width="1" customWidth="1"/>
  </cols>
  <sheetData>
    <row r="1" spans="1:9" x14ac:dyDescent="0.15">
      <c r="B1" s="4" t="s">
        <v>68</v>
      </c>
    </row>
    <row r="2" spans="1:9" ht="14.25" customHeight="1" x14ac:dyDescent="0.15">
      <c r="B2" s="4"/>
    </row>
    <row r="3" spans="1:9" ht="14.25" x14ac:dyDescent="0.15">
      <c r="B3" s="67" t="s">
        <v>56</v>
      </c>
      <c r="C3" s="67"/>
      <c r="D3" s="67"/>
      <c r="E3" s="67"/>
      <c r="F3" s="67"/>
      <c r="G3" s="67"/>
      <c r="H3" s="67"/>
    </row>
    <row r="4" spans="1:9" ht="14.25" thickBot="1" x14ac:dyDescent="0.2">
      <c r="F4" s="1"/>
      <c r="G4" s="1"/>
      <c r="H4" s="1"/>
    </row>
    <row r="5" spans="1:9" ht="33" customHeight="1" thickTop="1" x14ac:dyDescent="0.15">
      <c r="B5" s="68" t="s">
        <v>0</v>
      </c>
      <c r="C5" s="69"/>
      <c r="D5" s="70"/>
      <c r="E5" s="2" t="s">
        <v>26</v>
      </c>
      <c r="F5" s="71"/>
      <c r="G5" s="72"/>
      <c r="H5" s="73"/>
    </row>
    <row r="6" spans="1:9" ht="27.75" customHeight="1" x14ac:dyDescent="0.15">
      <c r="B6" s="64" t="s">
        <v>57</v>
      </c>
      <c r="C6" s="19" t="s">
        <v>14</v>
      </c>
      <c r="D6" s="20"/>
      <c r="E6" s="21">
        <v>0</v>
      </c>
      <c r="F6" s="74"/>
      <c r="G6" s="75"/>
      <c r="H6" s="76"/>
    </row>
    <row r="7" spans="1:9" ht="27.75" customHeight="1" x14ac:dyDescent="0.15">
      <c r="B7" s="65"/>
      <c r="C7" s="22" t="s">
        <v>1</v>
      </c>
      <c r="D7" s="23"/>
      <c r="E7" s="24">
        <v>0</v>
      </c>
      <c r="F7" s="74"/>
      <c r="G7" s="75"/>
      <c r="H7" s="76"/>
    </row>
    <row r="8" spans="1:9" ht="27.75" customHeight="1" x14ac:dyDescent="0.15">
      <c r="B8" s="65"/>
      <c r="C8" s="22" t="s">
        <v>2</v>
      </c>
      <c r="D8" s="23"/>
      <c r="E8" s="24">
        <v>0</v>
      </c>
      <c r="F8" s="74"/>
      <c r="G8" s="75"/>
      <c r="H8" s="76"/>
    </row>
    <row r="9" spans="1:9" ht="27.75" customHeight="1" x14ac:dyDescent="0.15">
      <c r="B9" s="65"/>
      <c r="C9" s="22" t="s">
        <v>3</v>
      </c>
      <c r="D9" s="23"/>
      <c r="E9" s="24">
        <v>0</v>
      </c>
      <c r="F9" s="74"/>
      <c r="G9" s="75"/>
      <c r="H9" s="76"/>
    </row>
    <row r="10" spans="1:9" ht="27.75" customHeight="1" x14ac:dyDescent="0.15">
      <c r="B10" s="65"/>
      <c r="C10" s="22" t="s">
        <v>4</v>
      </c>
      <c r="D10" s="23"/>
      <c r="E10" s="24">
        <v>0</v>
      </c>
      <c r="F10" s="77"/>
      <c r="G10" s="78"/>
      <c r="H10" s="79"/>
    </row>
    <row r="11" spans="1:9" ht="27.75" customHeight="1" x14ac:dyDescent="0.15">
      <c r="B11" s="65"/>
      <c r="C11" s="22" t="s">
        <v>5</v>
      </c>
      <c r="D11" s="23"/>
      <c r="E11" s="25">
        <v>0</v>
      </c>
      <c r="F11" s="28" t="s">
        <v>6</v>
      </c>
      <c r="G11" s="29" t="s">
        <v>17</v>
      </c>
      <c r="H11" s="30">
        <f>SUM(E6:E13)</f>
        <v>0</v>
      </c>
    </row>
    <row r="12" spans="1:9" ht="27.75" customHeight="1" thickBot="1" x14ac:dyDescent="0.2">
      <c r="B12" s="65"/>
      <c r="C12" s="22" t="s">
        <v>7</v>
      </c>
      <c r="D12" s="23"/>
      <c r="E12" s="24">
        <v>0</v>
      </c>
      <c r="F12" s="33" t="s">
        <v>30</v>
      </c>
      <c r="G12" s="34" t="s">
        <v>18</v>
      </c>
      <c r="H12" s="13">
        <f>ROUNDDOWN(H11*2/3,0)</f>
        <v>0</v>
      </c>
    </row>
    <row r="13" spans="1:9" ht="27.75" customHeight="1" thickBot="1" x14ac:dyDescent="0.2">
      <c r="B13" s="66"/>
      <c r="C13" s="6" t="s">
        <v>8</v>
      </c>
      <c r="D13" s="26"/>
      <c r="E13" s="10">
        <v>0</v>
      </c>
      <c r="F13" s="31" t="s">
        <v>9</v>
      </c>
      <c r="G13" s="32" t="s">
        <v>19</v>
      </c>
      <c r="H13" s="11">
        <f>ROUNDDOWN(H12,-3)</f>
        <v>0</v>
      </c>
    </row>
    <row r="14" spans="1:9" ht="27.75" customHeight="1" x14ac:dyDescent="0.15">
      <c r="B14" s="64" t="s">
        <v>28</v>
      </c>
      <c r="C14" s="19" t="s">
        <v>10</v>
      </c>
      <c r="D14" s="20"/>
      <c r="E14" s="21">
        <v>0</v>
      </c>
      <c r="F14" s="52"/>
      <c r="G14" s="51"/>
      <c r="H14" s="36"/>
      <c r="I14" s="9"/>
    </row>
    <row r="15" spans="1:9" ht="27.75" customHeight="1" x14ac:dyDescent="0.15">
      <c r="A15" s="7"/>
      <c r="B15" s="65"/>
      <c r="C15" s="22" t="s">
        <v>16</v>
      </c>
      <c r="D15" s="27"/>
      <c r="E15" s="24">
        <v>0</v>
      </c>
      <c r="F15" s="37" t="s">
        <v>33</v>
      </c>
      <c r="G15" s="34" t="s">
        <v>20</v>
      </c>
      <c r="H15" s="38">
        <f>SUM(E14:E17)</f>
        <v>0</v>
      </c>
    </row>
    <row r="16" spans="1:9" ht="27.75" customHeight="1" thickBot="1" x14ac:dyDescent="0.2">
      <c r="A16" s="7"/>
      <c r="B16" s="65"/>
      <c r="C16" s="22" t="s">
        <v>11</v>
      </c>
      <c r="D16" s="27"/>
      <c r="E16" s="24">
        <v>0</v>
      </c>
      <c r="F16" s="33" t="s">
        <v>51</v>
      </c>
      <c r="G16" s="34" t="s">
        <v>21</v>
      </c>
      <c r="H16" s="13">
        <f>ROUNDDOWN(H15*2/3,0)</f>
        <v>0</v>
      </c>
    </row>
    <row r="17" spans="1:9" ht="27.75" customHeight="1" thickBot="1" x14ac:dyDescent="0.2">
      <c r="A17" s="7"/>
      <c r="B17" s="66"/>
      <c r="C17" s="5" t="s">
        <v>12</v>
      </c>
      <c r="D17" s="15"/>
      <c r="E17" s="10">
        <v>0</v>
      </c>
      <c r="F17" s="39" t="s">
        <v>58</v>
      </c>
      <c r="G17" s="40" t="s">
        <v>22</v>
      </c>
      <c r="H17" s="12">
        <f>MIN(ROUNDDOWN(H16,-3))</f>
        <v>0</v>
      </c>
    </row>
    <row r="18" spans="1:9" ht="27.75" customHeight="1" x14ac:dyDescent="0.15">
      <c r="A18" s="7"/>
      <c r="B18" s="64" t="s">
        <v>69</v>
      </c>
      <c r="C18" s="18" t="s">
        <v>39</v>
      </c>
      <c r="D18" s="20"/>
      <c r="E18" s="21">
        <v>0</v>
      </c>
      <c r="F18" s="52"/>
      <c r="G18" s="51"/>
      <c r="H18" s="43"/>
      <c r="I18" s="9"/>
    </row>
    <row r="19" spans="1:9" ht="27.75" customHeight="1" x14ac:dyDescent="0.15">
      <c r="A19" s="7"/>
      <c r="B19" s="65"/>
      <c r="C19" s="41" t="s">
        <v>13</v>
      </c>
      <c r="D19" s="27"/>
      <c r="E19" s="24">
        <v>0</v>
      </c>
      <c r="F19" s="37" t="s">
        <v>40</v>
      </c>
      <c r="G19" s="34" t="s">
        <v>23</v>
      </c>
      <c r="H19" s="35">
        <f>SUM(E18:E21)</f>
        <v>0</v>
      </c>
    </row>
    <row r="20" spans="1:9" ht="27.75" customHeight="1" thickBot="1" x14ac:dyDescent="0.2">
      <c r="A20" s="7"/>
      <c r="B20" s="65"/>
      <c r="C20" s="42" t="s">
        <v>38</v>
      </c>
      <c r="D20" s="27"/>
      <c r="E20" s="24">
        <v>0</v>
      </c>
      <c r="F20" s="33" t="s">
        <v>31</v>
      </c>
      <c r="G20" s="34" t="s">
        <v>24</v>
      </c>
      <c r="H20" s="13">
        <f>ROUNDDOWN(H19*2/3,0)</f>
        <v>0</v>
      </c>
    </row>
    <row r="21" spans="1:9" ht="27.75" customHeight="1" thickBot="1" x14ac:dyDescent="0.2">
      <c r="A21" s="7"/>
      <c r="B21" s="66"/>
      <c r="C21" s="5" t="s">
        <v>37</v>
      </c>
      <c r="D21" s="15"/>
      <c r="E21" s="10">
        <v>0</v>
      </c>
      <c r="F21" s="57" t="s">
        <v>59</v>
      </c>
      <c r="G21" s="58" t="s">
        <v>25</v>
      </c>
      <c r="H21" s="12">
        <f>MIN(ROUNDDOWN(H20,-3))</f>
        <v>0</v>
      </c>
    </row>
    <row r="22" spans="1:9" ht="27.75" customHeight="1" thickBot="1" x14ac:dyDescent="0.2">
      <c r="A22" s="7"/>
      <c r="B22" s="60"/>
      <c r="C22" s="61"/>
      <c r="D22" s="62"/>
      <c r="E22" s="63"/>
      <c r="F22" s="59" t="s">
        <v>60</v>
      </c>
      <c r="G22" s="14" t="s">
        <v>27</v>
      </c>
      <c r="H22" s="12">
        <f>MIN(H17+H21,1000000)</f>
        <v>0</v>
      </c>
    </row>
    <row r="23" spans="1:9" ht="38.25" customHeight="1" thickBot="1" x14ac:dyDescent="0.2">
      <c r="A23" s="7"/>
      <c r="B23" s="86" t="s">
        <v>61</v>
      </c>
      <c r="C23" s="87"/>
      <c r="D23" s="87"/>
      <c r="E23" s="88"/>
      <c r="F23" s="89">
        <f>H13+H22</f>
        <v>0</v>
      </c>
      <c r="G23" s="90"/>
      <c r="H23" s="91"/>
    </row>
    <row r="24" spans="1:9" ht="38.25" customHeight="1" thickBot="1" x14ac:dyDescent="0.2">
      <c r="A24" s="7"/>
      <c r="B24" s="92" t="s">
        <v>64</v>
      </c>
      <c r="C24" s="93"/>
      <c r="D24" s="93"/>
      <c r="E24" s="94"/>
      <c r="F24" s="89">
        <f>MIN(F23,2000000)</f>
        <v>0</v>
      </c>
      <c r="G24" s="90"/>
      <c r="H24" s="91"/>
    </row>
    <row r="25" spans="1:9" ht="12.75" customHeight="1" thickTop="1" thickBot="1" x14ac:dyDescent="0.2">
      <c r="A25" s="8"/>
      <c r="B25" s="95"/>
      <c r="C25" s="96"/>
      <c r="D25" s="96"/>
      <c r="E25" s="97"/>
      <c r="F25" s="98"/>
      <c r="G25" s="99"/>
      <c r="H25" s="100"/>
    </row>
    <row r="26" spans="1:9" ht="27.75" customHeight="1" thickTop="1" x14ac:dyDescent="0.15">
      <c r="A26" s="7"/>
      <c r="B26" s="101" t="s">
        <v>29</v>
      </c>
      <c r="C26" s="46" t="s">
        <v>36</v>
      </c>
      <c r="D26" s="44"/>
      <c r="E26" s="45">
        <v>0</v>
      </c>
      <c r="F26" s="54"/>
      <c r="G26" s="56"/>
      <c r="H26" s="17"/>
    </row>
    <row r="27" spans="1:9" ht="27.75" customHeight="1" x14ac:dyDescent="0.15">
      <c r="A27" s="7"/>
      <c r="B27" s="102"/>
      <c r="C27" s="22" t="s">
        <v>35</v>
      </c>
      <c r="D27" s="27"/>
      <c r="E27" s="24">
        <v>0</v>
      </c>
      <c r="F27" s="53" t="s">
        <v>41</v>
      </c>
      <c r="G27" s="55" t="s">
        <v>27</v>
      </c>
      <c r="H27" s="38">
        <f>SUM(E26:E28)</f>
        <v>0</v>
      </c>
    </row>
    <row r="28" spans="1:9" ht="27.75" customHeight="1" thickBot="1" x14ac:dyDescent="0.2">
      <c r="A28" s="7"/>
      <c r="B28" s="64"/>
      <c r="C28" s="6" t="s">
        <v>34</v>
      </c>
      <c r="D28" s="26"/>
      <c r="E28" s="47">
        <v>0</v>
      </c>
      <c r="F28" s="48" t="s">
        <v>43</v>
      </c>
      <c r="G28" s="49" t="s">
        <v>42</v>
      </c>
      <c r="H28" s="50">
        <f>ROUNDDOWN(H27*2/3,0)</f>
        <v>0</v>
      </c>
    </row>
    <row r="29" spans="1:9" ht="38.25" customHeight="1" thickBot="1" x14ac:dyDescent="0.2">
      <c r="A29" s="7"/>
      <c r="B29" s="92" t="s">
        <v>48</v>
      </c>
      <c r="C29" s="93"/>
      <c r="D29" s="93"/>
      <c r="E29" s="94"/>
      <c r="F29" s="103">
        <f>MIN(ROUNDDOWN(H28,-3),600000)</f>
        <v>0</v>
      </c>
      <c r="G29" s="104"/>
      <c r="H29" s="105"/>
    </row>
    <row r="30" spans="1:9" ht="12.75" customHeight="1" thickTop="1" thickBot="1" x14ac:dyDescent="0.2">
      <c r="A30" s="8"/>
      <c r="B30" s="95"/>
      <c r="C30" s="96"/>
      <c r="D30" s="96"/>
      <c r="E30" s="97"/>
      <c r="F30" s="106"/>
      <c r="G30" s="90"/>
      <c r="H30" s="107"/>
      <c r="I30" s="8"/>
    </row>
    <row r="31" spans="1:9" ht="38.25" customHeight="1" thickTop="1" thickBot="1" x14ac:dyDescent="0.2">
      <c r="A31" s="7"/>
      <c r="B31" s="80" t="s">
        <v>49</v>
      </c>
      <c r="C31" s="81"/>
      <c r="D31" s="81"/>
      <c r="E31" s="82"/>
      <c r="F31" s="83">
        <f>F24+F29</f>
        <v>0</v>
      </c>
      <c r="G31" s="84"/>
      <c r="H31" s="85"/>
    </row>
    <row r="32" spans="1:9" ht="14.25" thickTop="1" x14ac:dyDescent="0.15"/>
    <row r="33" spans="6:8" x14ac:dyDescent="0.15">
      <c r="F33" t="s">
        <v>50</v>
      </c>
      <c r="H33" s="16">
        <f>SUM(E6:E21)+SUM(E26:E28)</f>
        <v>0</v>
      </c>
    </row>
  </sheetData>
  <mergeCells count="19">
    <mergeCell ref="B31:E31"/>
    <mergeCell ref="F31:H31"/>
    <mergeCell ref="B23:E23"/>
    <mergeCell ref="F23:H23"/>
    <mergeCell ref="B24:E24"/>
    <mergeCell ref="F24:H24"/>
    <mergeCell ref="B25:E25"/>
    <mergeCell ref="F25:H25"/>
    <mergeCell ref="B26:B28"/>
    <mergeCell ref="B29:E29"/>
    <mergeCell ref="F29:H29"/>
    <mergeCell ref="B30:E30"/>
    <mergeCell ref="F30:H30"/>
    <mergeCell ref="B18:B21"/>
    <mergeCell ref="B3:H3"/>
    <mergeCell ref="B5:D5"/>
    <mergeCell ref="F5:H10"/>
    <mergeCell ref="B6:B13"/>
    <mergeCell ref="B14:B17"/>
  </mergeCells>
  <phoneticPr fontId="1"/>
  <dataValidations count="1">
    <dataValidation type="whole" allowBlank="1" showInputMessage="1" showErrorMessage="1" sqref="F30:H31 F23:H25 E26:E28 F29 H27:H28 E6:E22 H11:H22" xr:uid="{65B036C3-87F9-43DD-9152-EB8F0A0D5532}">
      <formula1>-100000000</formula1>
      <formula2>100000000</formula2>
    </dataValidation>
  </dataValidations>
  <pageMargins left="0.7" right="0.7" top="0.75" bottom="0.75" header="0.3" footer="0.3"/>
  <pageSetup paperSize="9" scale="92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57478D-DBD5-4625-924B-3B55BA2ABFCA}">
  <dimension ref="A1:H17"/>
  <sheetViews>
    <sheetView view="pageBreakPreview" zoomScale="115" zoomScaleNormal="85" zoomScaleSheetLayoutView="115" workbookViewId="0">
      <selection activeCell="K6" sqref="K6"/>
    </sheetView>
  </sheetViews>
  <sheetFormatPr defaultRowHeight="13.5" x14ac:dyDescent="0.15"/>
  <cols>
    <col min="1" max="1" width="0.75" customWidth="1"/>
    <col min="2" max="2" width="5.25" customWidth="1"/>
    <col min="3" max="3" width="4.25" style="3" customWidth="1"/>
    <col min="4" max="4" width="19.25" customWidth="1"/>
    <col min="5" max="5" width="20" customWidth="1"/>
    <col min="6" max="6" width="16.75" customWidth="1"/>
    <col min="7" max="7" width="5.625" customWidth="1"/>
    <col min="8" max="8" width="20" customWidth="1"/>
    <col min="9" max="9" width="1" customWidth="1"/>
  </cols>
  <sheetData>
    <row r="1" spans="1:8" x14ac:dyDescent="0.15">
      <c r="B1" s="4" t="s">
        <v>68</v>
      </c>
    </row>
    <row r="2" spans="1:8" ht="14.25" customHeight="1" x14ac:dyDescent="0.15">
      <c r="B2" s="4"/>
    </row>
    <row r="3" spans="1:8" ht="14.25" x14ac:dyDescent="0.15">
      <c r="B3" s="67" t="s">
        <v>65</v>
      </c>
      <c r="C3" s="67"/>
      <c r="D3" s="67"/>
      <c r="E3" s="67"/>
      <c r="F3" s="67"/>
      <c r="G3" s="67"/>
      <c r="H3" s="67"/>
    </row>
    <row r="4" spans="1:8" ht="14.25" thickBot="1" x14ac:dyDescent="0.2">
      <c r="F4" s="1"/>
      <c r="G4" s="1"/>
      <c r="H4" s="1"/>
    </row>
    <row r="5" spans="1:8" ht="33" customHeight="1" thickTop="1" x14ac:dyDescent="0.15">
      <c r="B5" s="68" t="s">
        <v>0</v>
      </c>
      <c r="C5" s="69"/>
      <c r="D5" s="70"/>
      <c r="E5" s="2" t="s">
        <v>26</v>
      </c>
      <c r="F5" s="71"/>
      <c r="G5" s="72"/>
      <c r="H5" s="73"/>
    </row>
    <row r="6" spans="1:8" ht="27.75" customHeight="1" x14ac:dyDescent="0.15">
      <c r="B6" s="64" t="s">
        <v>63</v>
      </c>
      <c r="C6" s="19" t="s">
        <v>14</v>
      </c>
      <c r="D6" s="20"/>
      <c r="E6" s="21">
        <v>0</v>
      </c>
      <c r="F6" s="74"/>
      <c r="G6" s="75"/>
      <c r="H6" s="76"/>
    </row>
    <row r="7" spans="1:8" ht="27.75" customHeight="1" x14ac:dyDescent="0.15">
      <c r="B7" s="65"/>
      <c r="C7" s="22" t="s">
        <v>1</v>
      </c>
      <c r="D7" s="23"/>
      <c r="E7" s="24">
        <v>0</v>
      </c>
      <c r="F7" s="74"/>
      <c r="G7" s="75"/>
      <c r="H7" s="76"/>
    </row>
    <row r="8" spans="1:8" ht="27.75" customHeight="1" x14ac:dyDescent="0.15">
      <c r="B8" s="65"/>
      <c r="C8" s="22" t="s">
        <v>2</v>
      </c>
      <c r="D8" s="23"/>
      <c r="E8" s="24">
        <v>0</v>
      </c>
      <c r="F8" s="74"/>
      <c r="G8" s="75"/>
      <c r="H8" s="76"/>
    </row>
    <row r="9" spans="1:8" ht="27.75" customHeight="1" x14ac:dyDescent="0.15">
      <c r="B9" s="65"/>
      <c r="C9" s="22" t="s">
        <v>3</v>
      </c>
      <c r="D9" s="23"/>
      <c r="E9" s="24">
        <v>0</v>
      </c>
      <c r="F9" s="74"/>
      <c r="G9" s="75"/>
      <c r="H9" s="76"/>
    </row>
    <row r="10" spans="1:8" ht="27.75" customHeight="1" x14ac:dyDescent="0.15">
      <c r="B10" s="65"/>
      <c r="C10" s="22" t="s">
        <v>4</v>
      </c>
      <c r="D10" s="23"/>
      <c r="E10" s="24">
        <v>0</v>
      </c>
      <c r="F10" s="77"/>
      <c r="G10" s="78"/>
      <c r="H10" s="79"/>
    </row>
    <row r="11" spans="1:8" ht="27.75" customHeight="1" x14ac:dyDescent="0.15">
      <c r="B11" s="65"/>
      <c r="C11" s="22" t="s">
        <v>5</v>
      </c>
      <c r="D11" s="23"/>
      <c r="E11" s="25">
        <v>0</v>
      </c>
      <c r="F11" s="28" t="s">
        <v>6</v>
      </c>
      <c r="G11" s="29" t="s">
        <v>17</v>
      </c>
      <c r="H11" s="30">
        <f>SUM(E6:E13)</f>
        <v>0</v>
      </c>
    </row>
    <row r="12" spans="1:8" ht="27.75" customHeight="1" thickBot="1" x14ac:dyDescent="0.2">
      <c r="B12" s="65"/>
      <c r="C12" s="22" t="s">
        <v>7</v>
      </c>
      <c r="D12" s="23"/>
      <c r="E12" s="24">
        <v>0</v>
      </c>
      <c r="F12" s="33" t="s">
        <v>15</v>
      </c>
      <c r="G12" s="34" t="s">
        <v>18</v>
      </c>
      <c r="H12" s="13">
        <f>ROUNDDOWN(H11*2/3,0)</f>
        <v>0</v>
      </c>
    </row>
    <row r="13" spans="1:8" ht="27.75" customHeight="1" thickBot="1" x14ac:dyDescent="0.2">
      <c r="B13" s="66"/>
      <c r="C13" s="6" t="s">
        <v>8</v>
      </c>
      <c r="D13" s="26"/>
      <c r="E13" s="10">
        <v>0</v>
      </c>
      <c r="F13" s="31" t="s">
        <v>9</v>
      </c>
      <c r="G13" s="32" t="s">
        <v>19</v>
      </c>
      <c r="H13" s="11">
        <f>ROUNDDOWN(H12,-3)</f>
        <v>0</v>
      </c>
    </row>
    <row r="14" spans="1:8" ht="38.25" customHeight="1" thickBot="1" x14ac:dyDescent="0.2">
      <c r="A14" s="7"/>
      <c r="B14" s="92" t="s">
        <v>66</v>
      </c>
      <c r="C14" s="93"/>
      <c r="D14" s="93"/>
      <c r="E14" s="94"/>
      <c r="F14" s="89">
        <f>MIN(H13,5000000)</f>
        <v>0</v>
      </c>
      <c r="G14" s="90"/>
      <c r="H14" s="91"/>
    </row>
    <row r="15" spans="1:8" ht="12.75" customHeight="1" thickTop="1" x14ac:dyDescent="0.15">
      <c r="A15" s="8"/>
      <c r="B15" s="95"/>
      <c r="C15" s="96"/>
      <c r="D15" s="96"/>
      <c r="E15" s="97"/>
      <c r="F15" s="98"/>
      <c r="G15" s="99"/>
      <c r="H15" s="100"/>
    </row>
    <row r="17" spans="6:8" x14ac:dyDescent="0.15">
      <c r="F17" t="s">
        <v>50</v>
      </c>
      <c r="H17" s="16">
        <f>SUM(E6:E13)</f>
        <v>0</v>
      </c>
    </row>
  </sheetData>
  <mergeCells count="8">
    <mergeCell ref="B14:E14"/>
    <mergeCell ref="F14:H14"/>
    <mergeCell ref="B15:E15"/>
    <mergeCell ref="F15:H15"/>
    <mergeCell ref="B3:H3"/>
    <mergeCell ref="B5:D5"/>
    <mergeCell ref="F5:H10"/>
    <mergeCell ref="B6:B13"/>
  </mergeCells>
  <phoneticPr fontId="1"/>
  <dataValidations count="1">
    <dataValidation type="whole" allowBlank="1" showInputMessage="1" showErrorMessage="1" sqref="E6:E13 H11:H13 F14:H15" xr:uid="{CDEE83D3-D0A1-4373-B478-134E95CF055B}">
      <formula1>-100000000</formula1>
      <formula2>100000000</formula2>
    </dataValidation>
  </dataValidations>
  <pageMargins left="0.7" right="0.7" top="0.75" bottom="0.75" header="0.3" footer="0.3"/>
  <pageSetup paperSize="9" scale="9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個別指定(景観重要） </vt:lpstr>
      <vt:lpstr>個別指定(景観重要以外）</vt:lpstr>
      <vt:lpstr>地区指定（特別外観）</vt:lpstr>
      <vt:lpstr>地区指定（外観）</vt:lpstr>
      <vt:lpstr>未指定</vt:lpstr>
      <vt:lpstr>'個別指定(景観重要） '!Print_Area</vt:lpstr>
      <vt:lpstr>'個別指定(景観重要以外）'!Print_Area</vt:lpstr>
      <vt:lpstr>'地区指定（外観）'!Print_Area</vt:lpstr>
      <vt:lpstr>'地区指定（特別外観）'!Print_Area</vt:lpstr>
      <vt:lpstr>未指定!Print_Area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Kyoto</dc:creator>
  <cp:lastModifiedBy>Kyoto</cp:lastModifiedBy>
  <cp:lastPrinted>2026-03-25T07:26:56Z</cp:lastPrinted>
  <dcterms:created xsi:type="dcterms:W3CDTF">2021-12-23T08:52:59Z</dcterms:created>
  <dcterms:modified xsi:type="dcterms:W3CDTF">2026-04-02T09:07:07Z</dcterms:modified>
</cp:coreProperties>
</file>